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Meg/Documents/Library/Treasurer/"/>
    </mc:Choice>
  </mc:AlternateContent>
  <xr:revisionPtr revIDLastSave="0" documentId="13_ncr:1_{70C491EC-1755-5A45-9E47-3A3BEFD24D3F}" xr6:coauthVersionLast="47" xr6:coauthVersionMax="47" xr10:uidLastSave="{00000000-0000-0000-0000-000000000000}"/>
  <bookViews>
    <workbookView xWindow="0" yWindow="600" windowWidth="28800" windowHeight="16280" xr2:uid="{00000000-000D-0000-FFFF-FFFF00000000}"/>
  </bookViews>
  <sheets>
    <sheet name="True Cash ACTUAL JUL 2026" sheetId="1" r:id="rId1"/>
  </sheets>
  <definedNames>
    <definedName name="_xlnm.Print_Area" localSheetId="0">'True Cash ACTUAL JUL 2026'!$A$1:$G$259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8" i="1" l="1"/>
  <c r="G253" i="1"/>
  <c r="G247" i="1"/>
  <c r="G241" i="1"/>
  <c r="G242" i="1" s="1"/>
  <c r="G231" i="1"/>
  <c r="G232" i="1" s="1"/>
  <c r="G223" i="1"/>
  <c r="G219" i="1"/>
  <c r="G216" i="1"/>
  <c r="G213" i="1"/>
  <c r="G208" i="1"/>
  <c r="G204" i="1"/>
  <c r="G199" i="1"/>
  <c r="G200" i="1" s="1"/>
  <c r="G194" i="1"/>
  <c r="G191" i="1"/>
  <c r="G185" i="1"/>
  <c r="G186" i="1" s="1"/>
  <c r="G179" i="1"/>
  <c r="G173" i="1"/>
  <c r="G158" i="1"/>
  <c r="G154" i="1"/>
  <c r="G155" i="1" s="1"/>
  <c r="G127" i="1"/>
  <c r="G123" i="1"/>
  <c r="G119" i="1"/>
  <c r="G128" i="1" s="1"/>
  <c r="G112" i="1"/>
  <c r="G109" i="1"/>
  <c r="G101" i="1"/>
  <c r="G97" i="1"/>
  <c r="G92" i="1"/>
  <c r="G89" i="1"/>
  <c r="G85" i="1"/>
  <c r="G76" i="1"/>
  <c r="G93" i="1" s="1"/>
  <c r="G68" i="1"/>
  <c r="G65" i="1"/>
  <c r="G57" i="1"/>
  <c r="G58" i="1" s="1"/>
  <c r="G59" i="1" s="1"/>
  <c r="G50" i="1"/>
  <c r="G44" i="1"/>
  <c r="G35" i="1"/>
  <c r="G36" i="1" s="1"/>
  <c r="G37" i="1" s="1"/>
  <c r="G29" i="1"/>
  <c r="G12" i="1"/>
  <c r="G30" i="1" s="1"/>
  <c r="G195" i="1" l="1"/>
  <c r="G259" i="1"/>
  <c r="G69" i="1"/>
  <c r="G51" i="1"/>
  <c r="G52" i="1" s="1"/>
  <c r="G180" i="1"/>
  <c r="G209" i="1"/>
  <c r="G113" i="1"/>
  <c r="G224" i="1"/>
  <c r="G225" i="1" l="1"/>
  <c r="G114" i="1"/>
  <c r="G243" i="1" s="1"/>
  <c r="G248" i="1" s="1"/>
</calcChain>
</file>

<file path=xl/sharedStrings.xml><?xml version="1.0" encoding="utf-8"?>
<sst xmlns="http://schemas.openxmlformats.org/spreadsheetml/2006/main" count="689" uniqueCount="277">
  <si>
    <t>Roeliff Jansen Community Library, Inc.</t>
  </si>
  <si>
    <t>Monthly Warrant Report</t>
  </si>
  <si>
    <t>July 2026</t>
  </si>
  <si>
    <t>Expenses</t>
  </si>
  <si>
    <t>61000 Payroll expenses</t>
  </si>
  <si>
    <t>61100 Salaries &amp; Wages</t>
  </si>
  <si>
    <t>61110 Director Salary</t>
  </si>
  <si>
    <t>07/10/2026</t>
  </si>
  <si>
    <t>Journal Entry</t>
  </si>
  <si>
    <t/>
  </si>
  <si>
    <t>Tamara J. Gaskell</t>
  </si>
  <si>
    <t>Payroll 06/22/26-07/05/26</t>
  </si>
  <si>
    <t>07/24/2026</t>
  </si>
  <si>
    <t>Payroll 07/05/26-07/19/2026</t>
  </si>
  <si>
    <t>Total for 61110 Director Salary</t>
  </si>
  <si>
    <t>61120 Salaries &amp; wages- other</t>
  </si>
  <si>
    <t>Christina Maggio (deleted)</t>
  </si>
  <si>
    <t>Kate Shannon</t>
  </si>
  <si>
    <t>Michael Nouri</t>
  </si>
  <si>
    <t>Frances Colombo</t>
  </si>
  <si>
    <t>Robin Gottlieb</t>
  </si>
  <si>
    <t>Ramona Bellamy</t>
  </si>
  <si>
    <t>Kelly Grimme</t>
  </si>
  <si>
    <t>Celia Contelmo</t>
  </si>
  <si>
    <t>Total for 61120 Salaries &amp; wages- other</t>
  </si>
  <si>
    <t>Total for 61100 Salaries &amp; Wages with sub-accounts</t>
  </si>
  <si>
    <t>61200 Employee Benefits</t>
  </si>
  <si>
    <t>61210 Medical Insurance</t>
  </si>
  <si>
    <t>61213 Group health ins premium</t>
  </si>
  <si>
    <t>07/21/2026</t>
  </si>
  <si>
    <t>Bill</t>
  </si>
  <si>
    <t>Apollo Partners</t>
  </si>
  <si>
    <t>August 2026</t>
  </si>
  <si>
    <t>Total for 61213 Group health ins premium</t>
  </si>
  <si>
    <t>Total for 61210 Medical Insurance with sub-accounts</t>
  </si>
  <si>
    <t>Total for 61200 Employee Benefits with sub-accounts</t>
  </si>
  <si>
    <t>61400 Payroll taxes</t>
  </si>
  <si>
    <t>61410 Social Security/ Medicare</t>
  </si>
  <si>
    <t>Total for 61410 Social Security/ Medicare</t>
  </si>
  <si>
    <t>61420 NYS Unemployment Insurance</t>
  </si>
  <si>
    <t>Total for 61420 NYS Unemployment Insurance</t>
  </si>
  <si>
    <t>Total for 61400 Payroll taxes with sub-accounts</t>
  </si>
  <si>
    <t>Total for 61000 Payroll expenses with sub-accounts</t>
  </si>
  <si>
    <t>62000 Personnel Related Expenses</t>
  </si>
  <si>
    <t>62900 Personnel Related Expenses- other</t>
  </si>
  <si>
    <t>62940 Recruitment</t>
  </si>
  <si>
    <t>07/28/2026</t>
  </si>
  <si>
    <t>Business Card</t>
  </si>
  <si>
    <t>Checkr.com</t>
  </si>
  <si>
    <t>Total for 62940 Recruitment</t>
  </si>
  <si>
    <t>Total for 62900 Personnel Related Expenses- other with sub-accounts</t>
  </si>
  <si>
    <t>Total for 62000 Personnel Related Expenses with sub-accounts</t>
  </si>
  <si>
    <t>71000 Non-Personnel Expenses</t>
  </si>
  <si>
    <t>71100 Library Services</t>
  </si>
  <si>
    <t>71120 Library Materials</t>
  </si>
  <si>
    <t>71122 Books</t>
  </si>
  <si>
    <t>07/07/2026</t>
  </si>
  <si>
    <t>Ingram Library Services Inc.</t>
  </si>
  <si>
    <t>For Books-JUN 2026</t>
  </si>
  <si>
    <t>Total for 71122 Books</t>
  </si>
  <si>
    <t>71126 Newspapers</t>
  </si>
  <si>
    <t>07/14/2026</t>
  </si>
  <si>
    <t>0526 The Columbia Paper</t>
  </si>
  <si>
    <t>Total for 71126 Newspapers</t>
  </si>
  <si>
    <t>Total for 71120 Library Materials with sub-accounts</t>
  </si>
  <si>
    <t>71130 Library E-Resources</t>
  </si>
  <si>
    <t>71131 E-Books</t>
  </si>
  <si>
    <t>hoopla</t>
  </si>
  <si>
    <t>JUN 2026</t>
  </si>
  <si>
    <t>OverDrive</t>
  </si>
  <si>
    <t>Inv #01938CO26216068</t>
  </si>
  <si>
    <t>Inv #01938DA26223473</t>
  </si>
  <si>
    <t>Inv #01938CO26246138</t>
  </si>
  <si>
    <t>Total for 71131 E-Books</t>
  </si>
  <si>
    <t>71132 E-Audio books</t>
  </si>
  <si>
    <t>Inv #01938CO26231366</t>
  </si>
  <si>
    <t>Inv #01938DA26230360</t>
  </si>
  <si>
    <t>Inv #01938DA26244491</t>
  </si>
  <si>
    <t>Inv #01938CO26240593</t>
  </si>
  <si>
    <t>Total for 71132 E-Audio books</t>
  </si>
  <si>
    <t>71133 E-Video</t>
  </si>
  <si>
    <t>kanopy</t>
  </si>
  <si>
    <t>Total for 71133 E-Video</t>
  </si>
  <si>
    <t>71139 E-Resources- Other</t>
  </si>
  <si>
    <t>Total for 71139 E-Resources- Other</t>
  </si>
  <si>
    <t>Total for 71130 Library E-Resources with sub-accounts</t>
  </si>
  <si>
    <t>71140 Library supplies &amp; fees</t>
  </si>
  <si>
    <t>71141 Materials processing</t>
  </si>
  <si>
    <t>Processing-JUN 2026</t>
  </si>
  <si>
    <t>Total for 71141 Materials processing</t>
  </si>
  <si>
    <t>71142 Postage &amp; Freight</t>
  </si>
  <si>
    <t>Staples</t>
  </si>
  <si>
    <t>USPS</t>
  </si>
  <si>
    <t>Total for 71142 Postage &amp; Freight</t>
  </si>
  <si>
    <t>71143 Office Supplies</t>
  </si>
  <si>
    <t>0520 Staples .com</t>
  </si>
  <si>
    <t>0605 Namebadge.com</t>
  </si>
  <si>
    <t>0605 Staples.com; cleaning supplies</t>
  </si>
  <si>
    <t>0611 Stewarts</t>
  </si>
  <si>
    <t>0612 Stewarts</t>
  </si>
  <si>
    <t>NAMEBADGE.Com</t>
  </si>
  <si>
    <t>Total for 71143 Office Supplies</t>
  </si>
  <si>
    <t>71144 Internet access</t>
  </si>
  <si>
    <t>Consolidated Communications</t>
  </si>
  <si>
    <t>JULY 1 STMT</t>
  </si>
  <si>
    <t>Total for 71144 Internet access</t>
  </si>
  <si>
    <t>Total for 71140 Library supplies &amp; fees with sub-accounts</t>
  </si>
  <si>
    <t>Total for 71100 Library Services with sub-accounts</t>
  </si>
  <si>
    <t>71200 Program Expenses</t>
  </si>
  <si>
    <t>71230 Youth Programs (YA &amp; Children)</t>
  </si>
  <si>
    <t>Brian Robinson</t>
  </si>
  <si>
    <t>7/16 World of Animals</t>
  </si>
  <si>
    <t>Staples.com</t>
  </si>
  <si>
    <t>Total for 71230 Youth Programs (YA &amp; Children)</t>
  </si>
  <si>
    <t>71240 Literature</t>
  </si>
  <si>
    <t>Robin Gottleib</t>
  </si>
  <si>
    <t>Re: Book Club Author Event</t>
  </si>
  <si>
    <t>Etsy.com</t>
  </si>
  <si>
    <t>Total for 71240 Literature</t>
  </si>
  <si>
    <t>71260 Community</t>
  </si>
  <si>
    <t>David Haines</t>
  </si>
  <si>
    <t>Jun 26 Tai Chi/ QiGong classes (4)</t>
  </si>
  <si>
    <t>Yvonne Acevedo</t>
  </si>
  <si>
    <t>May -Jun 2026 English language tutoring (3 classses missed in earlier billing)</t>
  </si>
  <si>
    <t>Total for 71260 Community</t>
  </si>
  <si>
    <t>Total for 71200 Program Expenses with sub-accounts</t>
  </si>
  <si>
    <t>71300 Fundraising Expense</t>
  </si>
  <si>
    <t>71330 Fundraising Events Expense</t>
  </si>
  <si>
    <t>71331 Gala Expense</t>
  </si>
  <si>
    <t>07/02/2026</t>
  </si>
  <si>
    <t>Deposit</t>
  </si>
  <si>
    <t>Square Fees</t>
  </si>
  <si>
    <t>Admit One Product</t>
  </si>
  <si>
    <t>07/08/2026</t>
  </si>
  <si>
    <t>Square Training for Gala</t>
  </si>
  <si>
    <t>07/13/2026</t>
  </si>
  <si>
    <t>Jeanine Dunn</t>
  </si>
  <si>
    <t>Design work for Gala 2026</t>
  </si>
  <si>
    <t>Beth Gordon</t>
  </si>
  <si>
    <t>Party at the Pavilion Posters</t>
  </si>
  <si>
    <t>07/15/2026</t>
  </si>
  <si>
    <t>07/16/2026</t>
  </si>
  <si>
    <t>07/18/2026</t>
  </si>
  <si>
    <t>Kellie Nardin</t>
  </si>
  <si>
    <t>Honorarium</t>
  </si>
  <si>
    <t>Mobile Bar</t>
  </si>
  <si>
    <t>Inv #TF51Y0KRSVZC4</t>
  </si>
  <si>
    <t>3 hours music</t>
  </si>
  <si>
    <t>Balance Due; Gala 2026</t>
  </si>
  <si>
    <t>2x5.5" CD Inv #80935</t>
  </si>
  <si>
    <t>Kwik Print</t>
  </si>
  <si>
    <t>Re: Auction Poster</t>
  </si>
  <si>
    <t>Re: Party Programs</t>
  </si>
  <si>
    <t>Shuttle Service; Gala</t>
  </si>
  <si>
    <t>Stewarts</t>
  </si>
  <si>
    <t>Town of Hillsdale v</t>
  </si>
  <si>
    <t>Refund: Use of parking lot</t>
  </si>
  <si>
    <t>Total for 71331 Gala Expense</t>
  </si>
  <si>
    <t>Total for 71330 Fundraising Events Expense with sub-accounts</t>
  </si>
  <si>
    <t>71350 Fundraising Support</t>
  </si>
  <si>
    <t>SofterWare</t>
  </si>
  <si>
    <t>DonorPerfect Software_JUL 2026</t>
  </si>
  <si>
    <t>Total for 71350 Fundraising Support</t>
  </si>
  <si>
    <t>71360 PayPal fees</t>
  </si>
  <si>
    <t>07/01/2026</t>
  </si>
  <si>
    <t>PayPal Fees</t>
  </si>
  <si>
    <t>07/04/2026</t>
  </si>
  <si>
    <t>07/25/2026</t>
  </si>
  <si>
    <t>07/30/2026</t>
  </si>
  <si>
    <t>Square Fee</t>
  </si>
  <si>
    <t>07/31/2026</t>
  </si>
  <si>
    <t>Total for 71360 PayPal fees</t>
  </si>
  <si>
    <t>71390 Fundraising Expense- Other</t>
  </si>
  <si>
    <t>0611 USPS</t>
  </si>
  <si>
    <t>Re: 500 #10 Envelopes, Cream, 4/0 (Jan 2026)</t>
  </si>
  <si>
    <t>Total for 71390 Fundraising Expense- Other</t>
  </si>
  <si>
    <t>Total for 71300 Fundraising Expense with sub-accounts</t>
  </si>
  <si>
    <t>71400 Marketing</t>
  </si>
  <si>
    <t>71490 Marketing- Other</t>
  </si>
  <si>
    <t>0603 The Eric Carle Museum</t>
  </si>
  <si>
    <t>0612 Albany Institute</t>
  </si>
  <si>
    <t>Total for 71490 Marketing- Other</t>
  </si>
  <si>
    <t>Total for 71400 Marketing with sub-accounts</t>
  </si>
  <si>
    <t>71500 Bldng. Operations &amp; Maintenance</t>
  </si>
  <si>
    <t>71510 Utilities</t>
  </si>
  <si>
    <t>71511 Electric</t>
  </si>
  <si>
    <t>NYSEG</t>
  </si>
  <si>
    <t>0618 -0717 2026 2026</t>
  </si>
  <si>
    <t>Total for 71511 Electric</t>
  </si>
  <si>
    <t>71513 Telephone</t>
  </si>
  <si>
    <t>Total for 71513 Telephone</t>
  </si>
  <si>
    <t>Total for 71510 Utilities with sub-accounts</t>
  </si>
  <si>
    <t>71520 Building Systems</t>
  </si>
  <si>
    <t>71521 Plumbing/ Septic</t>
  </si>
  <si>
    <t>Bill Baldwin &amp; Sons</t>
  </si>
  <si>
    <t>Clean 1000gl Septic Tank/Install Ring and Cover</t>
  </si>
  <si>
    <t>Total for 71521 Plumbing/ Septic</t>
  </si>
  <si>
    <t>Total for 71520 Building Systems with sub-accounts</t>
  </si>
  <si>
    <t>71530 Exterior &amp; Grounds</t>
  </si>
  <si>
    <t>71533 Plowing</t>
  </si>
  <si>
    <t>KEK Residential Services</t>
  </si>
  <si>
    <t>0602, 0609, 0622 Mowing</t>
  </si>
  <si>
    <t>Total for 71533 Plowing</t>
  </si>
  <si>
    <t>71539 Exterior &amp; Grounds- Other</t>
  </si>
  <si>
    <t>Lakeview Landscaping</t>
  </si>
  <si>
    <t>Removal of old raised beds, wood and materials. Removed vines on side of bldg.</t>
  </si>
  <si>
    <t>Weeding/Weedwhacking</t>
  </si>
  <si>
    <t>Total for 71539 Exterior &amp; Grounds- Other</t>
  </si>
  <si>
    <t>Total for 71530 Exterior &amp; Grounds with sub-accounts</t>
  </si>
  <si>
    <t>71540 Interior Maintenace</t>
  </si>
  <si>
    <t>71541 Weekly Cleaning</t>
  </si>
  <si>
    <t>Christa Shook</t>
  </si>
  <si>
    <t>June 2026 Cleaning Svcs.</t>
  </si>
  <si>
    <t>Total for 71541 Weekly Cleaning</t>
  </si>
  <si>
    <t>71542 Supplies</t>
  </si>
  <si>
    <t>Berkshire Co-op</t>
  </si>
  <si>
    <t>Total for 71542 Supplies</t>
  </si>
  <si>
    <t>71543 Trash &amp; Recyclables</t>
  </si>
  <si>
    <t>Carmen Barbato</t>
  </si>
  <si>
    <t>August collection</t>
  </si>
  <si>
    <t>Total for 71543 Trash &amp; Recyclables</t>
  </si>
  <si>
    <t>71549 Interior Maintenance- Other</t>
  </si>
  <si>
    <t>0605 Thomas Pest Svcs</t>
  </si>
  <si>
    <t>Thomas Pest Svcs</t>
  </si>
  <si>
    <t>Total for 71549 Interior Maintenance- Other</t>
  </si>
  <si>
    <t>Total for 71540 Interior Maintenace with sub-accounts</t>
  </si>
  <si>
    <t>Total for 71500 Bldng. Operations &amp; Maintenance with sub-accounts</t>
  </si>
  <si>
    <t>71600 Equipment</t>
  </si>
  <si>
    <t>71610 Office Equipment rental &amp; fees</t>
  </si>
  <si>
    <t>National Business Technologies</t>
  </si>
  <si>
    <t>Contract Overage 0701-0731 2026</t>
  </si>
  <si>
    <t>Contract Overage 0622 - 0721 Re: color copies</t>
  </si>
  <si>
    <t>Total for 71610 Office Equipment rental &amp; fees</t>
  </si>
  <si>
    <t>Total for 71600 Equipment with sub-accounts</t>
  </si>
  <si>
    <t>71900 Other Expenses</t>
  </si>
  <si>
    <t>71930 Bank fees</t>
  </si>
  <si>
    <t>Barbara Barrantes and Sally Wilder</t>
  </si>
  <si>
    <t>Replacement Check -Fee</t>
  </si>
  <si>
    <t>Check</t>
  </si>
  <si>
    <t>PAYCHEX</t>
  </si>
  <si>
    <t>Payroll-0710</t>
  </si>
  <si>
    <t>Payroll-0724</t>
  </si>
  <si>
    <t>Business Card; F/C on bal due (Jun 26)</t>
  </si>
  <si>
    <t>Total for 71930 Bank fees</t>
  </si>
  <si>
    <t>Total for 71900 Other Expenses with sub-accounts</t>
  </si>
  <si>
    <t>Total for 71000 Non-Personnel Expenses with sub-accounts</t>
  </si>
  <si>
    <t>Unapplied Cash Bill Payment Expenditure</t>
  </si>
  <si>
    <t>Bill Payment (Check)</t>
  </si>
  <si>
    <t>Total for Unapplied Cash Bill Payment Expenditure</t>
  </si>
  <si>
    <t>Total for Expenses with sub-accounts</t>
  </si>
  <si>
    <t>Other Expense</t>
  </si>
  <si>
    <t>91500 Capital Improvements</t>
  </si>
  <si>
    <t>07/09/2026</t>
  </si>
  <si>
    <t>Budget Blinds of Hudson, Coxsackie and Schoharie</t>
  </si>
  <si>
    <t>Balance for blinds; Inv #2235A</t>
  </si>
  <si>
    <t>North Breeze Fence Inc.</t>
  </si>
  <si>
    <t>Refund; Bad Fencing</t>
  </si>
  <si>
    <t>Total for 91500 Capital Improvements</t>
  </si>
  <si>
    <t>91520 Construction in progress</t>
  </si>
  <si>
    <t>Berlinghoff Electrical</t>
  </si>
  <si>
    <t>Line to pavilion to building</t>
  </si>
  <si>
    <t>Warren Temple Smith Architects, LLC</t>
  </si>
  <si>
    <t>Consulting re. Pavilion</t>
  </si>
  <si>
    <t>Consulting re. Roof</t>
  </si>
  <si>
    <t>Total for 91520 Construction in progress</t>
  </si>
  <si>
    <t>Total for Other Expense with sub-accounts</t>
  </si>
  <si>
    <t>Name</t>
  </si>
  <si>
    <t>Customer</t>
  </si>
  <si>
    <t>Description</t>
  </si>
  <si>
    <t>Amount</t>
  </si>
  <si>
    <t>Margaret Wormley  2</t>
  </si>
  <si>
    <t>Date</t>
  </si>
  <si>
    <t>Type</t>
  </si>
  <si>
    <t>Standard Edition</t>
  </si>
  <si>
    <t>Hudson Valley Falafel</t>
  </si>
  <si>
    <t>Columbia Paper</t>
  </si>
  <si>
    <t>WB Golf Carts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</si>
</sst>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1"/>
    <xf numFmtId="0" fontId="1" fillId="0" borderId="0"/>
    <xf numFmtId="0" fontId="1" fillId="0" borderId="2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4"/>
    </xf>
    <xf numFmtId="0" fontId="3" fillId="0" borderId="0" xfId="0" applyFont="1" applyAlignment="1">
      <alignment horizontal="left" wrapText="1" indent="3"/>
    </xf>
    <xf numFmtId="0" fontId="3" fillId="0" borderId="0" xfId="0" applyFont="1" applyAlignment="1">
      <alignment horizontal="left" wrapText="1" indent="5"/>
    </xf>
    <xf numFmtId="0" fontId="3" fillId="0" borderId="0" xfId="0" applyFont="1" applyAlignment="1">
      <alignment horizontal="left" wrapText="1" indent="2"/>
    </xf>
    <xf numFmtId="0" fontId="4" fillId="0" borderId="1" xfId="1" applyFont="1" applyAlignment="1">
      <alignment horizont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4">
    <cellStyle name="GroupedCellStyle" xfId="2" xr:uid="{00000000-0005-0000-0000-000000000000}"/>
    <cellStyle name="HeaderCellStyle" xfId="1" xr:uid="{00000000-0005-0000-0000-000001000000}"/>
    <cellStyle name="Normal" xfId="0" builtinId="0"/>
    <cellStyle name="TotalCellStyle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9"/>
  <sheetViews>
    <sheetView tabSelected="1" zoomScale="150" zoomScaleNormal="150" workbookViewId="0">
      <selection activeCell="C246" sqref="C246"/>
    </sheetView>
  </sheetViews>
  <sheetFormatPr baseColWidth="10" defaultColWidth="11.1640625" defaultRowHeight="16" x14ac:dyDescent="0.2"/>
  <cols>
    <col min="1" max="1" width="23.1640625" style="1" customWidth="1"/>
    <col min="2" max="2" width="7.6640625" style="1" bestFit="1" customWidth="1"/>
    <col min="3" max="3" width="9" style="1" customWidth="1"/>
    <col min="4" max="4" width="0.1640625" style="1" hidden="1" customWidth="1"/>
    <col min="5" max="5" width="15.1640625" style="1" customWidth="1"/>
    <col min="6" max="6" width="17.6640625" style="1" customWidth="1"/>
    <col min="7" max="7" width="9.6640625" style="1" customWidth="1"/>
  </cols>
  <sheetData>
    <row r="1" spans="1:7" x14ac:dyDescent="0.2">
      <c r="A1" s="12" t="s">
        <v>0</v>
      </c>
      <c r="B1" s="13"/>
      <c r="C1" s="13"/>
      <c r="D1" s="13"/>
      <c r="E1" s="13"/>
      <c r="F1" s="13"/>
      <c r="G1" s="13"/>
    </row>
    <row r="2" spans="1:7" x14ac:dyDescent="0.2">
      <c r="A2" s="14" t="s">
        <v>1</v>
      </c>
      <c r="B2" s="13"/>
      <c r="C2" s="13"/>
      <c r="D2" s="13"/>
      <c r="E2" s="13"/>
      <c r="F2" s="13"/>
      <c r="G2" s="13"/>
    </row>
    <row r="3" spans="1:7" x14ac:dyDescent="0.2">
      <c r="A3" s="15" t="s">
        <v>2</v>
      </c>
      <c r="B3" s="13"/>
      <c r="C3" s="13"/>
      <c r="D3" s="13"/>
      <c r="E3" s="13"/>
      <c r="F3" s="13"/>
      <c r="G3" s="13"/>
    </row>
    <row r="5" spans="1:7" x14ac:dyDescent="0.2">
      <c r="A5" s="8" t="s">
        <v>9</v>
      </c>
      <c r="B5" s="8" t="s">
        <v>271</v>
      </c>
      <c r="C5" s="8" t="s">
        <v>272</v>
      </c>
      <c r="D5" s="8" t="s">
        <v>266</v>
      </c>
      <c r="E5" s="8" t="s">
        <v>267</v>
      </c>
      <c r="F5" s="8" t="s">
        <v>268</v>
      </c>
      <c r="G5" s="8" t="s">
        <v>269</v>
      </c>
    </row>
    <row r="6" spans="1:7" x14ac:dyDescent="0.2">
      <c r="A6" s="2" t="s">
        <v>3</v>
      </c>
    </row>
    <row r="7" spans="1:7" x14ac:dyDescent="0.2">
      <c r="A7" s="2" t="s">
        <v>4</v>
      </c>
    </row>
    <row r="8" spans="1:7" x14ac:dyDescent="0.2">
      <c r="A8" s="2" t="s">
        <v>5</v>
      </c>
    </row>
    <row r="9" spans="1:7" x14ac:dyDescent="0.2">
      <c r="A9" s="2" t="s">
        <v>6</v>
      </c>
    </row>
    <row r="10" spans="1:7" ht="25" x14ac:dyDescent="0.2"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10">
        <v>2968.27</v>
      </c>
    </row>
    <row r="11" spans="1:7" ht="25" x14ac:dyDescent="0.2">
      <c r="B11" s="9" t="s">
        <v>12</v>
      </c>
      <c r="C11" s="9" t="s">
        <v>8</v>
      </c>
      <c r="D11" s="9" t="s">
        <v>9</v>
      </c>
      <c r="E11" s="9" t="s">
        <v>10</v>
      </c>
      <c r="F11" s="9" t="s">
        <v>13</v>
      </c>
      <c r="G11" s="10">
        <v>2968.27</v>
      </c>
    </row>
    <row r="12" spans="1:7" ht="25" x14ac:dyDescent="0.2">
      <c r="A12" s="4" t="s">
        <v>14</v>
      </c>
      <c r="G12" s="11">
        <f>G10+G11</f>
        <v>5936.54</v>
      </c>
    </row>
    <row r="13" spans="1:7" x14ac:dyDescent="0.2">
      <c r="A13" s="2" t="s">
        <v>15</v>
      </c>
    </row>
    <row r="14" spans="1:7" ht="25" x14ac:dyDescent="0.2">
      <c r="B14" s="9" t="s">
        <v>7</v>
      </c>
      <c r="C14" s="9" t="s">
        <v>8</v>
      </c>
      <c r="D14" s="9" t="s">
        <v>9</v>
      </c>
      <c r="E14" s="9" t="s">
        <v>16</v>
      </c>
      <c r="F14" s="9" t="s">
        <v>11</v>
      </c>
      <c r="G14" s="10">
        <v>880.1</v>
      </c>
    </row>
    <row r="15" spans="1:7" ht="25" x14ac:dyDescent="0.2">
      <c r="B15" s="9" t="s">
        <v>7</v>
      </c>
      <c r="C15" s="9" t="s">
        <v>8</v>
      </c>
      <c r="D15" s="9" t="s">
        <v>9</v>
      </c>
      <c r="E15" s="9" t="s">
        <v>17</v>
      </c>
      <c r="F15" s="9" t="s">
        <v>11</v>
      </c>
      <c r="G15" s="10">
        <v>2366</v>
      </c>
    </row>
    <row r="16" spans="1:7" ht="25" x14ac:dyDescent="0.2">
      <c r="B16" s="9" t="s">
        <v>7</v>
      </c>
      <c r="C16" s="9" t="s">
        <v>8</v>
      </c>
      <c r="D16" s="9" t="s">
        <v>9</v>
      </c>
      <c r="E16" s="9" t="s">
        <v>18</v>
      </c>
      <c r="F16" s="9" t="s">
        <v>11</v>
      </c>
      <c r="G16" s="10">
        <v>2550</v>
      </c>
    </row>
    <row r="17" spans="1:7" ht="25" x14ac:dyDescent="0.2">
      <c r="B17" s="9" t="s">
        <v>7</v>
      </c>
      <c r="C17" s="9" t="s">
        <v>8</v>
      </c>
      <c r="D17" s="9" t="s">
        <v>9</v>
      </c>
      <c r="E17" s="9" t="s">
        <v>19</v>
      </c>
      <c r="F17" s="9" t="s">
        <v>11</v>
      </c>
      <c r="G17" s="10">
        <v>2150.9</v>
      </c>
    </row>
    <row r="18" spans="1:7" ht="25" x14ac:dyDescent="0.2">
      <c r="B18" s="9" t="s">
        <v>7</v>
      </c>
      <c r="C18" s="9" t="s">
        <v>8</v>
      </c>
      <c r="D18" s="9" t="s">
        <v>9</v>
      </c>
      <c r="E18" s="9" t="s">
        <v>20</v>
      </c>
      <c r="F18" s="9" t="s">
        <v>11</v>
      </c>
      <c r="G18" s="10">
        <v>1186.22</v>
      </c>
    </row>
    <row r="19" spans="1:7" ht="25" x14ac:dyDescent="0.2">
      <c r="B19" s="9" t="s">
        <v>7</v>
      </c>
      <c r="C19" s="9" t="s">
        <v>8</v>
      </c>
      <c r="D19" s="9" t="s">
        <v>9</v>
      </c>
      <c r="E19" s="9" t="s">
        <v>21</v>
      </c>
      <c r="F19" s="9" t="s">
        <v>11</v>
      </c>
      <c r="G19" s="10">
        <v>223.56</v>
      </c>
    </row>
    <row r="20" spans="1:7" ht="25" x14ac:dyDescent="0.2">
      <c r="B20" s="9" t="s">
        <v>7</v>
      </c>
      <c r="C20" s="9" t="s">
        <v>8</v>
      </c>
      <c r="D20" s="9" t="s">
        <v>9</v>
      </c>
      <c r="E20" s="9" t="s">
        <v>22</v>
      </c>
      <c r="F20" s="9" t="s">
        <v>11</v>
      </c>
      <c r="G20" s="10">
        <v>387.5</v>
      </c>
    </row>
    <row r="21" spans="1:7" ht="25" x14ac:dyDescent="0.2">
      <c r="B21" s="9" t="s">
        <v>7</v>
      </c>
      <c r="C21" s="9" t="s">
        <v>8</v>
      </c>
      <c r="D21" s="9" t="s">
        <v>9</v>
      </c>
      <c r="E21" s="9" t="s">
        <v>23</v>
      </c>
      <c r="F21" s="9" t="s">
        <v>11</v>
      </c>
      <c r="G21" s="10">
        <v>2489.25</v>
      </c>
    </row>
    <row r="22" spans="1:7" ht="25" x14ac:dyDescent="0.2">
      <c r="B22" s="9" t="s">
        <v>12</v>
      </c>
      <c r="C22" s="9" t="s">
        <v>8</v>
      </c>
      <c r="D22" s="9" t="s">
        <v>9</v>
      </c>
      <c r="E22" s="9" t="s">
        <v>23</v>
      </c>
      <c r="F22" s="9" t="s">
        <v>13</v>
      </c>
      <c r="G22" s="10">
        <v>2059.75</v>
      </c>
    </row>
    <row r="23" spans="1:7" ht="25" x14ac:dyDescent="0.2">
      <c r="B23" s="9" t="s">
        <v>12</v>
      </c>
      <c r="C23" s="9" t="s">
        <v>8</v>
      </c>
      <c r="D23" s="9" t="s">
        <v>9</v>
      </c>
      <c r="E23" s="9" t="s">
        <v>16</v>
      </c>
      <c r="F23" s="9" t="s">
        <v>13</v>
      </c>
      <c r="G23" s="10">
        <v>841.83</v>
      </c>
    </row>
    <row r="24" spans="1:7" ht="25" x14ac:dyDescent="0.2">
      <c r="B24" s="9" t="s">
        <v>12</v>
      </c>
      <c r="C24" s="9" t="s">
        <v>8</v>
      </c>
      <c r="D24" s="9" t="s">
        <v>9</v>
      </c>
      <c r="E24" s="9" t="s">
        <v>18</v>
      </c>
      <c r="F24" s="9" t="s">
        <v>13</v>
      </c>
      <c r="G24" s="10">
        <v>2450</v>
      </c>
    </row>
    <row r="25" spans="1:7" ht="25" x14ac:dyDescent="0.2">
      <c r="B25" s="9" t="s">
        <v>12</v>
      </c>
      <c r="C25" s="9" t="s">
        <v>8</v>
      </c>
      <c r="D25" s="9" t="s">
        <v>9</v>
      </c>
      <c r="E25" s="9" t="s">
        <v>19</v>
      </c>
      <c r="F25" s="9" t="s">
        <v>13</v>
      </c>
      <c r="G25" s="10">
        <v>1706.39</v>
      </c>
    </row>
    <row r="26" spans="1:7" ht="25" x14ac:dyDescent="0.2">
      <c r="B26" s="9" t="s">
        <v>12</v>
      </c>
      <c r="C26" s="9" t="s">
        <v>8</v>
      </c>
      <c r="D26" s="9" t="s">
        <v>9</v>
      </c>
      <c r="E26" s="9" t="s">
        <v>20</v>
      </c>
      <c r="F26" s="9" t="s">
        <v>13</v>
      </c>
      <c r="G26" s="10">
        <v>1045.9100000000001</v>
      </c>
    </row>
    <row r="27" spans="1:7" ht="25" x14ac:dyDescent="0.2">
      <c r="B27" s="9" t="s">
        <v>12</v>
      </c>
      <c r="C27" s="9" t="s">
        <v>8</v>
      </c>
      <c r="D27" s="9" t="s">
        <v>9</v>
      </c>
      <c r="E27" s="9" t="s">
        <v>21</v>
      </c>
      <c r="F27" s="9" t="s">
        <v>13</v>
      </c>
      <c r="G27" s="10">
        <v>420.29</v>
      </c>
    </row>
    <row r="28" spans="1:7" ht="25" x14ac:dyDescent="0.2">
      <c r="B28" s="9" t="s">
        <v>12</v>
      </c>
      <c r="C28" s="9" t="s">
        <v>8</v>
      </c>
      <c r="D28" s="9" t="s">
        <v>9</v>
      </c>
      <c r="E28" s="9" t="s">
        <v>22</v>
      </c>
      <c r="F28" s="9" t="s">
        <v>13</v>
      </c>
      <c r="G28" s="10">
        <v>587.5</v>
      </c>
    </row>
    <row r="29" spans="1:7" ht="25" x14ac:dyDescent="0.2">
      <c r="A29" s="4" t="s">
        <v>24</v>
      </c>
      <c r="G29" s="11">
        <f>G14+G15+G16+G17+G18+G19+G20+G21+G22+G23+G24+G25+G26+G27+G28</f>
        <v>21345.200000000001</v>
      </c>
    </row>
    <row r="30" spans="1:7" ht="25" x14ac:dyDescent="0.2">
      <c r="A30" s="5" t="s">
        <v>25</v>
      </c>
      <c r="G30" s="11">
        <f>G12+G29</f>
        <v>27281.74</v>
      </c>
    </row>
    <row r="31" spans="1:7" x14ac:dyDescent="0.2">
      <c r="A31" s="2" t="s">
        <v>26</v>
      </c>
    </row>
    <row r="32" spans="1:7" x14ac:dyDescent="0.2">
      <c r="A32" s="2" t="s">
        <v>27</v>
      </c>
    </row>
    <row r="33" spans="1:7" x14ac:dyDescent="0.2">
      <c r="A33" s="2" t="s">
        <v>28</v>
      </c>
    </row>
    <row r="34" spans="1:7" x14ac:dyDescent="0.2">
      <c r="B34" s="9" t="s">
        <v>29</v>
      </c>
      <c r="C34" s="9" t="s">
        <v>30</v>
      </c>
      <c r="D34" s="9"/>
      <c r="E34" s="9" t="s">
        <v>31</v>
      </c>
      <c r="F34" s="9" t="s">
        <v>32</v>
      </c>
      <c r="G34" s="10">
        <v>1089.1500000000001</v>
      </c>
    </row>
    <row r="35" spans="1:7" ht="25" x14ac:dyDescent="0.2">
      <c r="A35" s="6" t="s">
        <v>33</v>
      </c>
      <c r="G35" s="11">
        <f>G34</f>
        <v>1089.1500000000001</v>
      </c>
    </row>
    <row r="36" spans="1:7" ht="37" x14ac:dyDescent="0.2">
      <c r="A36" s="4" t="s">
        <v>34</v>
      </c>
      <c r="G36" s="11">
        <f>G35</f>
        <v>1089.1500000000001</v>
      </c>
    </row>
    <row r="37" spans="1:7" ht="25" x14ac:dyDescent="0.2">
      <c r="A37" s="5" t="s">
        <v>35</v>
      </c>
      <c r="G37" s="11">
        <f>G36</f>
        <v>1089.1500000000001</v>
      </c>
    </row>
    <row r="38" spans="1:7" x14ac:dyDescent="0.2">
      <c r="A38" s="2" t="s">
        <v>36</v>
      </c>
    </row>
    <row r="39" spans="1:7" x14ac:dyDescent="0.2">
      <c r="A39" s="2" t="s">
        <v>37</v>
      </c>
    </row>
    <row r="40" spans="1:7" ht="25" x14ac:dyDescent="0.2">
      <c r="B40" s="9" t="s">
        <v>7</v>
      </c>
      <c r="C40" s="9" t="s">
        <v>8</v>
      </c>
      <c r="D40" s="9" t="s">
        <v>9</v>
      </c>
      <c r="E40" s="9" t="s">
        <v>9</v>
      </c>
      <c r="F40" s="9" t="s">
        <v>11</v>
      </c>
      <c r="G40" s="10">
        <v>942.51</v>
      </c>
    </row>
    <row r="41" spans="1:7" ht="25" x14ac:dyDescent="0.2">
      <c r="B41" s="9" t="s">
        <v>7</v>
      </c>
      <c r="C41" s="9" t="s">
        <v>8</v>
      </c>
      <c r="D41" s="9" t="s">
        <v>9</v>
      </c>
      <c r="E41" s="9" t="s">
        <v>9</v>
      </c>
      <c r="F41" s="9" t="s">
        <v>11</v>
      </c>
      <c r="G41" s="10">
        <v>220.43</v>
      </c>
    </row>
    <row r="42" spans="1:7" ht="25" x14ac:dyDescent="0.2">
      <c r="B42" s="9" t="s">
        <v>12</v>
      </c>
      <c r="C42" s="9" t="s">
        <v>8</v>
      </c>
      <c r="D42" s="9" t="s">
        <v>9</v>
      </c>
      <c r="E42" s="9" t="s">
        <v>9</v>
      </c>
      <c r="F42" s="9" t="s">
        <v>13</v>
      </c>
      <c r="G42" s="10">
        <v>748.95</v>
      </c>
    </row>
    <row r="43" spans="1:7" ht="25" x14ac:dyDescent="0.2">
      <c r="B43" s="9" t="s">
        <v>12</v>
      </c>
      <c r="C43" s="9" t="s">
        <v>8</v>
      </c>
      <c r="D43" s="9" t="s">
        <v>9</v>
      </c>
      <c r="E43" s="9" t="s">
        <v>9</v>
      </c>
      <c r="F43" s="9" t="s">
        <v>13</v>
      </c>
      <c r="G43" s="10">
        <v>175.16</v>
      </c>
    </row>
    <row r="44" spans="1:7" ht="25" x14ac:dyDescent="0.2">
      <c r="A44" s="4" t="s">
        <v>38</v>
      </c>
      <c r="G44" s="11">
        <f>G40+G41+G42+G43</f>
        <v>2087.0500000000002</v>
      </c>
    </row>
    <row r="45" spans="1:7" x14ac:dyDescent="0.2">
      <c r="A45" s="2" t="s">
        <v>39</v>
      </c>
    </row>
    <row r="46" spans="1:7" ht="25" x14ac:dyDescent="0.2">
      <c r="B46" s="9" t="s">
        <v>7</v>
      </c>
      <c r="C46" s="9" t="s">
        <v>8</v>
      </c>
      <c r="D46" s="9" t="s">
        <v>9</v>
      </c>
      <c r="E46" s="9" t="s">
        <v>9</v>
      </c>
      <c r="F46" s="9" t="s">
        <v>11</v>
      </c>
      <c r="G46" s="10">
        <v>125.4</v>
      </c>
    </row>
    <row r="47" spans="1:7" ht="25" x14ac:dyDescent="0.2">
      <c r="B47" s="9" t="s">
        <v>7</v>
      </c>
      <c r="C47" s="9" t="s">
        <v>8</v>
      </c>
      <c r="D47" s="9" t="s">
        <v>9</v>
      </c>
      <c r="E47" s="9" t="s">
        <v>9</v>
      </c>
      <c r="F47" s="9" t="s">
        <v>11</v>
      </c>
      <c r="G47" s="10">
        <v>5.79</v>
      </c>
    </row>
    <row r="48" spans="1:7" ht="25" x14ac:dyDescent="0.2">
      <c r="B48" s="9" t="s">
        <v>12</v>
      </c>
      <c r="C48" s="9" t="s">
        <v>8</v>
      </c>
      <c r="D48" s="9" t="s">
        <v>9</v>
      </c>
      <c r="E48" s="9" t="s">
        <v>9</v>
      </c>
      <c r="F48" s="9" t="s">
        <v>13</v>
      </c>
      <c r="G48" s="10">
        <v>120.34</v>
      </c>
    </row>
    <row r="49" spans="1:7" ht="25" x14ac:dyDescent="0.2">
      <c r="B49" s="9" t="s">
        <v>12</v>
      </c>
      <c r="C49" s="9" t="s">
        <v>8</v>
      </c>
      <c r="D49" s="9" t="s">
        <v>9</v>
      </c>
      <c r="E49" s="9" t="s">
        <v>9</v>
      </c>
      <c r="F49" s="9" t="s">
        <v>13</v>
      </c>
      <c r="G49" s="10">
        <v>5.55</v>
      </c>
    </row>
    <row r="50" spans="1:7" ht="25" x14ac:dyDescent="0.2">
      <c r="A50" s="4" t="s">
        <v>40</v>
      </c>
      <c r="G50" s="11">
        <f>G46+G47+G48+G49</f>
        <v>257.08</v>
      </c>
    </row>
    <row r="51" spans="1:7" ht="25" x14ac:dyDescent="0.2">
      <c r="A51" s="5" t="s">
        <v>41</v>
      </c>
      <c r="G51" s="11">
        <f>G44+G50</f>
        <v>2344.13</v>
      </c>
    </row>
    <row r="52" spans="1:7" ht="25" x14ac:dyDescent="0.2">
      <c r="A52" s="7" t="s">
        <v>42</v>
      </c>
      <c r="G52" s="11">
        <f>G30+G37+G51</f>
        <v>30715.020000000004</v>
      </c>
    </row>
    <row r="53" spans="1:7" x14ac:dyDescent="0.2">
      <c r="A53" s="2" t="s">
        <v>43</v>
      </c>
    </row>
    <row r="54" spans="1:7" ht="25" x14ac:dyDescent="0.2">
      <c r="A54" s="2" t="s">
        <v>44</v>
      </c>
    </row>
    <row r="55" spans="1:7" x14ac:dyDescent="0.2">
      <c r="A55" s="2" t="s">
        <v>45</v>
      </c>
    </row>
    <row r="56" spans="1:7" x14ac:dyDescent="0.2">
      <c r="B56" s="9" t="s">
        <v>46</v>
      </c>
      <c r="C56" s="9" t="s">
        <v>30</v>
      </c>
      <c r="D56" s="9"/>
      <c r="E56" s="9" t="s">
        <v>47</v>
      </c>
      <c r="F56" s="9" t="s">
        <v>48</v>
      </c>
      <c r="G56" s="10">
        <v>37.99</v>
      </c>
    </row>
    <row r="57" spans="1:7" ht="25" x14ac:dyDescent="0.2">
      <c r="A57" s="4" t="s">
        <v>49</v>
      </c>
      <c r="G57" s="11">
        <f>G56</f>
        <v>37.99</v>
      </c>
    </row>
    <row r="58" spans="1:7" ht="37" x14ac:dyDescent="0.2">
      <c r="A58" s="5" t="s">
        <v>50</v>
      </c>
      <c r="G58" s="11">
        <f>G57</f>
        <v>37.99</v>
      </c>
    </row>
    <row r="59" spans="1:7" ht="37" x14ac:dyDescent="0.2">
      <c r="A59" s="7" t="s">
        <v>51</v>
      </c>
      <c r="G59" s="11">
        <f>G58</f>
        <v>37.99</v>
      </c>
    </row>
    <row r="60" spans="1:7" x14ac:dyDescent="0.2">
      <c r="A60" s="2" t="s">
        <v>52</v>
      </c>
    </row>
    <row r="61" spans="1:7" x14ac:dyDescent="0.2">
      <c r="A61" s="2" t="s">
        <v>53</v>
      </c>
    </row>
    <row r="62" spans="1:7" x14ac:dyDescent="0.2">
      <c r="A62" s="2" t="s">
        <v>54</v>
      </c>
    </row>
    <row r="63" spans="1:7" x14ac:dyDescent="0.2">
      <c r="A63" s="2" t="s">
        <v>55</v>
      </c>
    </row>
    <row r="64" spans="1:7" ht="25" x14ac:dyDescent="0.2">
      <c r="B64" s="9" t="s">
        <v>56</v>
      </c>
      <c r="C64" s="9" t="s">
        <v>30</v>
      </c>
      <c r="D64" s="9"/>
      <c r="E64" s="9" t="s">
        <v>57</v>
      </c>
      <c r="F64" s="9" t="s">
        <v>58</v>
      </c>
      <c r="G64" s="10">
        <v>547.97</v>
      </c>
    </row>
    <row r="65" spans="1:7" x14ac:dyDescent="0.2">
      <c r="A65" s="6" t="s">
        <v>59</v>
      </c>
      <c r="G65" s="11">
        <f>G64</f>
        <v>547.97</v>
      </c>
    </row>
    <row r="66" spans="1:7" x14ac:dyDescent="0.2">
      <c r="A66" s="2" t="s">
        <v>60</v>
      </c>
    </row>
    <row r="67" spans="1:7" ht="25" x14ac:dyDescent="0.2">
      <c r="B67" s="9" t="s">
        <v>61</v>
      </c>
      <c r="C67" s="9" t="s">
        <v>30</v>
      </c>
      <c r="D67" s="9"/>
      <c r="E67" s="9" t="s">
        <v>47</v>
      </c>
      <c r="F67" s="9" t="s">
        <v>62</v>
      </c>
      <c r="G67" s="10">
        <v>3.38</v>
      </c>
    </row>
    <row r="68" spans="1:7" ht="25" x14ac:dyDescent="0.2">
      <c r="A68" s="6" t="s">
        <v>63</v>
      </c>
      <c r="G68" s="11">
        <f>G67</f>
        <v>3.38</v>
      </c>
    </row>
    <row r="69" spans="1:7" ht="37" x14ac:dyDescent="0.2">
      <c r="A69" s="4" t="s">
        <v>64</v>
      </c>
      <c r="G69" s="11">
        <f>G65+G68</f>
        <v>551.35</v>
      </c>
    </row>
    <row r="70" spans="1:7" x14ac:dyDescent="0.2">
      <c r="A70" s="2" t="s">
        <v>65</v>
      </c>
    </row>
    <row r="71" spans="1:7" x14ac:dyDescent="0.2">
      <c r="A71" s="2" t="s">
        <v>66</v>
      </c>
    </row>
    <row r="72" spans="1:7" x14ac:dyDescent="0.2">
      <c r="B72" s="9" t="s">
        <v>56</v>
      </c>
      <c r="C72" s="9" t="s">
        <v>30</v>
      </c>
      <c r="D72" s="9"/>
      <c r="E72" s="9" t="s">
        <v>67</v>
      </c>
      <c r="F72" s="9" t="s">
        <v>68</v>
      </c>
      <c r="G72" s="10">
        <v>157.13</v>
      </c>
    </row>
    <row r="73" spans="1:7" ht="37" x14ac:dyDescent="0.2">
      <c r="B73" s="9" t="s">
        <v>56</v>
      </c>
      <c r="C73" s="9" t="s">
        <v>30</v>
      </c>
      <c r="D73" s="9"/>
      <c r="E73" s="9" t="s">
        <v>69</v>
      </c>
      <c r="F73" s="9" t="s">
        <v>70</v>
      </c>
      <c r="G73" s="10">
        <v>67.989999999999995</v>
      </c>
    </row>
    <row r="74" spans="1:7" ht="37" x14ac:dyDescent="0.2">
      <c r="B74" s="9" t="s">
        <v>56</v>
      </c>
      <c r="C74" s="9" t="s">
        <v>30</v>
      </c>
      <c r="D74" s="9"/>
      <c r="E74" s="9" t="s">
        <v>69</v>
      </c>
      <c r="F74" s="9" t="s">
        <v>71</v>
      </c>
      <c r="G74" s="10">
        <v>27.5</v>
      </c>
    </row>
    <row r="75" spans="1:7" ht="37" x14ac:dyDescent="0.2">
      <c r="B75" s="9" t="s">
        <v>46</v>
      </c>
      <c r="C75" s="9" t="s">
        <v>30</v>
      </c>
      <c r="D75" s="9"/>
      <c r="E75" s="9" t="s">
        <v>69</v>
      </c>
      <c r="F75" s="9" t="s">
        <v>72</v>
      </c>
      <c r="G75" s="10">
        <v>120.66</v>
      </c>
    </row>
    <row r="76" spans="1:7" x14ac:dyDescent="0.2">
      <c r="A76" s="6" t="s">
        <v>73</v>
      </c>
      <c r="G76" s="11">
        <f>G72+G73+G74+G75</f>
        <v>373.28</v>
      </c>
    </row>
    <row r="77" spans="1:7" x14ac:dyDescent="0.2">
      <c r="A77" s="2" t="s">
        <v>74</v>
      </c>
    </row>
    <row r="78" spans="1:7" x14ac:dyDescent="0.2">
      <c r="B78" s="9" t="s">
        <v>56</v>
      </c>
      <c r="C78" s="9" t="s">
        <v>30</v>
      </c>
      <c r="D78" s="9"/>
      <c r="E78" s="9" t="s">
        <v>67</v>
      </c>
      <c r="F78" s="9" t="s">
        <v>68</v>
      </c>
      <c r="G78" s="10">
        <v>501.51</v>
      </c>
    </row>
    <row r="79" spans="1:7" ht="37" x14ac:dyDescent="0.2">
      <c r="B79" s="9" t="s">
        <v>56</v>
      </c>
      <c r="C79" s="9" t="s">
        <v>30</v>
      </c>
      <c r="D79" s="9"/>
      <c r="E79" s="9" t="s">
        <v>69</v>
      </c>
      <c r="F79" s="9" t="s">
        <v>70</v>
      </c>
      <c r="G79" s="10">
        <v>299.99</v>
      </c>
    </row>
    <row r="80" spans="1:7" ht="37" x14ac:dyDescent="0.2">
      <c r="B80" s="9" t="s">
        <v>29</v>
      </c>
      <c r="C80" s="9" t="s">
        <v>30</v>
      </c>
      <c r="D80" s="9"/>
      <c r="E80" s="9" t="s">
        <v>69</v>
      </c>
      <c r="F80" s="9" t="s">
        <v>75</v>
      </c>
      <c r="G80" s="10">
        <v>94.21</v>
      </c>
    </row>
    <row r="81" spans="1:7" ht="37" x14ac:dyDescent="0.2">
      <c r="B81" s="9" t="s">
        <v>29</v>
      </c>
      <c r="C81" s="9" t="s">
        <v>30</v>
      </c>
      <c r="D81" s="9"/>
      <c r="E81" s="9" t="s">
        <v>69</v>
      </c>
      <c r="F81" s="9" t="s">
        <v>76</v>
      </c>
      <c r="G81" s="10">
        <v>76</v>
      </c>
    </row>
    <row r="82" spans="1:7" ht="37" x14ac:dyDescent="0.2">
      <c r="B82" s="9" t="s">
        <v>46</v>
      </c>
      <c r="C82" s="9" t="s">
        <v>30</v>
      </c>
      <c r="D82" s="9"/>
      <c r="E82" s="9" t="s">
        <v>69</v>
      </c>
      <c r="F82" s="9" t="s">
        <v>77</v>
      </c>
      <c r="G82" s="10">
        <v>55</v>
      </c>
    </row>
    <row r="83" spans="1:7" ht="37" x14ac:dyDescent="0.2">
      <c r="B83" s="9" t="s">
        <v>46</v>
      </c>
      <c r="C83" s="9" t="s">
        <v>30</v>
      </c>
      <c r="D83" s="9"/>
      <c r="E83" s="9" t="s">
        <v>69</v>
      </c>
      <c r="F83" s="9" t="s">
        <v>78</v>
      </c>
      <c r="G83" s="10">
        <v>55</v>
      </c>
    </row>
    <row r="84" spans="1:7" ht="37" x14ac:dyDescent="0.2">
      <c r="B84" s="9" t="s">
        <v>46</v>
      </c>
      <c r="C84" s="9" t="s">
        <v>30</v>
      </c>
      <c r="D84" s="9"/>
      <c r="E84" s="9" t="s">
        <v>69</v>
      </c>
      <c r="F84" s="9" t="s">
        <v>72</v>
      </c>
      <c r="G84" s="10">
        <v>174.99</v>
      </c>
    </row>
    <row r="85" spans="1:7" ht="25" x14ac:dyDescent="0.2">
      <c r="A85" s="6" t="s">
        <v>79</v>
      </c>
      <c r="G85" s="11">
        <f>G78+G79+G80+G81+G82+G83+G84</f>
        <v>1256.7</v>
      </c>
    </row>
    <row r="86" spans="1:7" x14ac:dyDescent="0.2">
      <c r="A86" s="2" t="s">
        <v>80</v>
      </c>
    </row>
    <row r="87" spans="1:7" x14ac:dyDescent="0.2">
      <c r="B87" s="9" t="s">
        <v>56</v>
      </c>
      <c r="C87" s="9" t="s">
        <v>30</v>
      </c>
      <c r="D87" s="9"/>
      <c r="E87" s="9" t="s">
        <v>67</v>
      </c>
      <c r="F87" s="9" t="s">
        <v>68</v>
      </c>
      <c r="G87" s="10">
        <v>47.62</v>
      </c>
    </row>
    <row r="88" spans="1:7" x14ac:dyDescent="0.2">
      <c r="B88" s="9" t="s">
        <v>56</v>
      </c>
      <c r="C88" s="9" t="s">
        <v>30</v>
      </c>
      <c r="D88" s="9"/>
      <c r="E88" s="9" t="s">
        <v>81</v>
      </c>
      <c r="F88" s="9" t="s">
        <v>68</v>
      </c>
      <c r="G88" s="10">
        <v>251</v>
      </c>
    </row>
    <row r="89" spans="1:7" x14ac:dyDescent="0.2">
      <c r="A89" s="6" t="s">
        <v>82</v>
      </c>
      <c r="G89" s="11">
        <f>G87+G88</f>
        <v>298.62</v>
      </c>
    </row>
    <row r="90" spans="1:7" x14ac:dyDescent="0.2">
      <c r="A90" s="2" t="s">
        <v>83</v>
      </c>
    </row>
    <row r="91" spans="1:7" x14ac:dyDescent="0.2">
      <c r="B91" s="9" t="s">
        <v>56</v>
      </c>
      <c r="C91" s="9" t="s">
        <v>30</v>
      </c>
      <c r="D91" s="9"/>
      <c r="E91" s="9" t="s">
        <v>67</v>
      </c>
      <c r="F91" s="9" t="s">
        <v>68</v>
      </c>
      <c r="G91" s="10">
        <v>1.49</v>
      </c>
    </row>
    <row r="92" spans="1:7" ht="25" x14ac:dyDescent="0.2">
      <c r="A92" s="6" t="s">
        <v>84</v>
      </c>
      <c r="G92" s="11">
        <f>G91</f>
        <v>1.49</v>
      </c>
    </row>
    <row r="93" spans="1:7" ht="37" x14ac:dyDescent="0.2">
      <c r="A93" s="4" t="s">
        <v>85</v>
      </c>
      <c r="G93" s="11">
        <f>G76+G85+G89+G92</f>
        <v>1930.09</v>
      </c>
    </row>
    <row r="94" spans="1:7" x14ac:dyDescent="0.2">
      <c r="A94" s="2" t="s">
        <v>86</v>
      </c>
    </row>
    <row r="95" spans="1:7" x14ac:dyDescent="0.2">
      <c r="A95" s="2" t="s">
        <v>87</v>
      </c>
    </row>
    <row r="96" spans="1:7" ht="25" x14ac:dyDescent="0.2">
      <c r="B96" s="9" t="s">
        <v>56</v>
      </c>
      <c r="C96" s="9" t="s">
        <v>30</v>
      </c>
      <c r="D96" s="9"/>
      <c r="E96" s="9" t="s">
        <v>57</v>
      </c>
      <c r="F96" s="9" t="s">
        <v>88</v>
      </c>
      <c r="G96" s="10">
        <v>42.36</v>
      </c>
    </row>
    <row r="97" spans="1:7" ht="25" x14ac:dyDescent="0.2">
      <c r="A97" s="6" t="s">
        <v>89</v>
      </c>
      <c r="G97" s="11">
        <f>G96</f>
        <v>42.36</v>
      </c>
    </row>
    <row r="98" spans="1:7" x14ac:dyDescent="0.2">
      <c r="A98" s="2" t="s">
        <v>90</v>
      </c>
    </row>
    <row r="99" spans="1:7" x14ac:dyDescent="0.2">
      <c r="B99" s="9" t="s">
        <v>46</v>
      </c>
      <c r="C99" s="9" t="s">
        <v>30</v>
      </c>
      <c r="D99" s="9"/>
      <c r="E99" s="9" t="s">
        <v>47</v>
      </c>
      <c r="F99" s="9" t="s">
        <v>91</v>
      </c>
      <c r="G99" s="10">
        <v>40.020000000000003</v>
      </c>
    </row>
    <row r="100" spans="1:7" x14ac:dyDescent="0.2">
      <c r="B100" s="9" t="s">
        <v>46</v>
      </c>
      <c r="C100" s="9" t="s">
        <v>30</v>
      </c>
      <c r="D100" s="9"/>
      <c r="E100" s="9" t="s">
        <v>47</v>
      </c>
      <c r="F100" s="9" t="s">
        <v>92</v>
      </c>
      <c r="G100" s="10">
        <v>3.28</v>
      </c>
    </row>
    <row r="101" spans="1:7" ht="25" x14ac:dyDescent="0.2">
      <c r="A101" s="6" t="s">
        <v>93</v>
      </c>
      <c r="G101" s="11">
        <f>G99+G100</f>
        <v>43.300000000000004</v>
      </c>
    </row>
    <row r="102" spans="1:7" x14ac:dyDescent="0.2">
      <c r="A102" s="2" t="s">
        <v>94</v>
      </c>
    </row>
    <row r="103" spans="1:7" x14ac:dyDescent="0.2">
      <c r="B103" s="9" t="s">
        <v>61</v>
      </c>
      <c r="C103" s="9" t="s">
        <v>30</v>
      </c>
      <c r="D103" s="9"/>
      <c r="E103" s="9" t="s">
        <v>47</v>
      </c>
      <c r="F103" s="9" t="s">
        <v>95</v>
      </c>
      <c r="G103" s="10">
        <v>8.31</v>
      </c>
    </row>
    <row r="104" spans="1:7" ht="25" x14ac:dyDescent="0.2">
      <c r="B104" s="9" t="s">
        <v>61</v>
      </c>
      <c r="C104" s="9" t="s">
        <v>30</v>
      </c>
      <c r="D104" s="9"/>
      <c r="E104" s="9" t="s">
        <v>47</v>
      </c>
      <c r="F104" s="9" t="s">
        <v>96</v>
      </c>
      <c r="G104" s="10">
        <v>1.1399999999999999</v>
      </c>
    </row>
    <row r="105" spans="1:7" ht="25" x14ac:dyDescent="0.2">
      <c r="B105" s="9" t="s">
        <v>61</v>
      </c>
      <c r="C105" s="9" t="s">
        <v>30</v>
      </c>
      <c r="D105" s="9"/>
      <c r="E105" s="9" t="s">
        <v>47</v>
      </c>
      <c r="F105" s="9" t="s">
        <v>97</v>
      </c>
      <c r="G105" s="10">
        <v>1.26</v>
      </c>
    </row>
    <row r="106" spans="1:7" x14ac:dyDescent="0.2">
      <c r="B106" s="9" t="s">
        <v>61</v>
      </c>
      <c r="C106" s="9" t="s">
        <v>30</v>
      </c>
      <c r="D106" s="9"/>
      <c r="E106" s="9" t="s">
        <v>47</v>
      </c>
      <c r="F106" s="9" t="s">
        <v>98</v>
      </c>
      <c r="G106" s="10">
        <v>0.2</v>
      </c>
    </row>
    <row r="107" spans="1:7" x14ac:dyDescent="0.2">
      <c r="B107" s="9" t="s">
        <v>61</v>
      </c>
      <c r="C107" s="9" t="s">
        <v>30</v>
      </c>
      <c r="D107" s="9"/>
      <c r="E107" s="9" t="s">
        <v>47</v>
      </c>
      <c r="F107" s="9" t="s">
        <v>99</v>
      </c>
      <c r="G107" s="10">
        <v>0.82</v>
      </c>
    </row>
    <row r="108" spans="1:7" ht="25" x14ac:dyDescent="0.2">
      <c r="B108" s="9" t="s">
        <v>46</v>
      </c>
      <c r="C108" s="9" t="s">
        <v>30</v>
      </c>
      <c r="D108" s="9"/>
      <c r="E108" s="9" t="s">
        <v>47</v>
      </c>
      <c r="F108" s="9" t="s">
        <v>100</v>
      </c>
      <c r="G108" s="10">
        <v>22.52</v>
      </c>
    </row>
    <row r="109" spans="1:7" ht="25" x14ac:dyDescent="0.2">
      <c r="A109" s="6" t="s">
        <v>101</v>
      </c>
      <c r="G109" s="11">
        <f>G103+G104+G105+G106+G107+G108</f>
        <v>34.25</v>
      </c>
    </row>
    <row r="110" spans="1:7" x14ac:dyDescent="0.2">
      <c r="A110" s="2" t="s">
        <v>102</v>
      </c>
    </row>
    <row r="111" spans="1:7" ht="25" x14ac:dyDescent="0.2">
      <c r="B111" s="9" t="s">
        <v>56</v>
      </c>
      <c r="C111" s="9" t="s">
        <v>30</v>
      </c>
      <c r="D111" s="9"/>
      <c r="E111" s="9" t="s">
        <v>103</v>
      </c>
      <c r="F111" s="9" t="s">
        <v>104</v>
      </c>
      <c r="G111" s="10">
        <v>20</v>
      </c>
    </row>
    <row r="112" spans="1:7" ht="25" x14ac:dyDescent="0.2">
      <c r="A112" s="6" t="s">
        <v>105</v>
      </c>
      <c r="G112" s="11">
        <f>G111</f>
        <v>20</v>
      </c>
    </row>
    <row r="113" spans="1:7" ht="37" x14ac:dyDescent="0.2">
      <c r="A113" s="4" t="s">
        <v>106</v>
      </c>
      <c r="G113" s="11">
        <f>G97+G101+G109+G112</f>
        <v>139.91</v>
      </c>
    </row>
    <row r="114" spans="1:7" ht="25" x14ac:dyDescent="0.2">
      <c r="A114" s="5" t="s">
        <v>107</v>
      </c>
      <c r="G114" s="11">
        <f>G69+G93+G113</f>
        <v>2621.35</v>
      </c>
    </row>
    <row r="115" spans="1:7" x14ac:dyDescent="0.2">
      <c r="A115" s="2" t="s">
        <v>108</v>
      </c>
    </row>
    <row r="116" spans="1:7" ht="25" x14ac:dyDescent="0.2">
      <c r="A116" s="2" t="s">
        <v>109</v>
      </c>
    </row>
    <row r="117" spans="1:7" ht="25" x14ac:dyDescent="0.2">
      <c r="B117" s="9" t="s">
        <v>61</v>
      </c>
      <c r="C117" s="9" t="s">
        <v>30</v>
      </c>
      <c r="D117" s="9"/>
      <c r="E117" s="9" t="s">
        <v>110</v>
      </c>
      <c r="F117" s="9" t="s">
        <v>111</v>
      </c>
      <c r="G117" s="10">
        <v>550</v>
      </c>
    </row>
    <row r="118" spans="1:7" x14ac:dyDescent="0.2">
      <c r="B118" s="9" t="s">
        <v>46</v>
      </c>
      <c r="C118" s="9" t="s">
        <v>30</v>
      </c>
      <c r="D118" s="9"/>
      <c r="E118" s="9" t="s">
        <v>47</v>
      </c>
      <c r="F118" s="9" t="s">
        <v>112</v>
      </c>
      <c r="G118" s="10">
        <v>37.979999999999997</v>
      </c>
    </row>
    <row r="119" spans="1:7" ht="25" x14ac:dyDescent="0.2">
      <c r="A119" s="4" t="s">
        <v>113</v>
      </c>
      <c r="G119" s="11">
        <f>G117+G118</f>
        <v>587.98</v>
      </c>
    </row>
    <row r="120" spans="1:7" x14ac:dyDescent="0.2">
      <c r="A120" s="2" t="s">
        <v>114</v>
      </c>
    </row>
    <row r="121" spans="1:7" ht="25" x14ac:dyDescent="0.2">
      <c r="B121" s="9" t="s">
        <v>29</v>
      </c>
      <c r="C121" s="9" t="s">
        <v>30</v>
      </c>
      <c r="D121" s="9"/>
      <c r="E121" s="9" t="s">
        <v>115</v>
      </c>
      <c r="F121" s="9" t="s">
        <v>116</v>
      </c>
      <c r="G121" s="10">
        <v>61.29</v>
      </c>
    </row>
    <row r="122" spans="1:7" x14ac:dyDescent="0.2">
      <c r="B122" s="9" t="s">
        <v>46</v>
      </c>
      <c r="C122" s="9" t="s">
        <v>30</v>
      </c>
      <c r="D122" s="9"/>
      <c r="E122" s="9" t="s">
        <v>47</v>
      </c>
      <c r="F122" s="9" t="s">
        <v>117</v>
      </c>
      <c r="G122" s="10">
        <v>103.62</v>
      </c>
    </row>
    <row r="123" spans="1:7" x14ac:dyDescent="0.2">
      <c r="A123" s="4" t="s">
        <v>118</v>
      </c>
      <c r="G123" s="11">
        <f>G121+G122</f>
        <v>164.91</v>
      </c>
    </row>
    <row r="124" spans="1:7" x14ac:dyDescent="0.2">
      <c r="A124" s="2" t="s">
        <v>119</v>
      </c>
    </row>
    <row r="125" spans="1:7" ht="37" x14ac:dyDescent="0.2">
      <c r="B125" s="9" t="s">
        <v>56</v>
      </c>
      <c r="C125" s="9" t="s">
        <v>30</v>
      </c>
      <c r="D125" s="9"/>
      <c r="E125" s="9" t="s">
        <v>120</v>
      </c>
      <c r="F125" s="9" t="s">
        <v>121</v>
      </c>
      <c r="G125" s="10">
        <v>300</v>
      </c>
    </row>
    <row r="126" spans="1:7" ht="61" x14ac:dyDescent="0.2">
      <c r="B126" s="9" t="s">
        <v>61</v>
      </c>
      <c r="C126" s="9" t="s">
        <v>30</v>
      </c>
      <c r="D126" s="9"/>
      <c r="E126" s="9" t="s">
        <v>122</v>
      </c>
      <c r="F126" s="9" t="s">
        <v>123</v>
      </c>
      <c r="G126" s="10">
        <v>225</v>
      </c>
    </row>
    <row r="127" spans="1:7" ht="25" x14ac:dyDescent="0.2">
      <c r="A127" s="4" t="s">
        <v>124</v>
      </c>
      <c r="G127" s="11">
        <f>G125+G126</f>
        <v>525</v>
      </c>
    </row>
    <row r="128" spans="1:7" ht="25" x14ac:dyDescent="0.2">
      <c r="A128" s="5" t="s">
        <v>125</v>
      </c>
      <c r="G128" s="11">
        <f>G119+G123+G127</f>
        <v>1277.8899999999999</v>
      </c>
    </row>
    <row r="129" spans="1:7" x14ac:dyDescent="0.2">
      <c r="A129" s="2" t="s">
        <v>126</v>
      </c>
    </row>
    <row r="130" spans="1:7" x14ac:dyDescent="0.2">
      <c r="A130" s="2" t="s">
        <v>127</v>
      </c>
    </row>
    <row r="131" spans="1:7" x14ac:dyDescent="0.2">
      <c r="A131" s="2" t="s">
        <v>128</v>
      </c>
    </row>
    <row r="132" spans="1:7" x14ac:dyDescent="0.2">
      <c r="B132" s="9" t="s">
        <v>129</v>
      </c>
      <c r="C132" s="9" t="s">
        <v>130</v>
      </c>
      <c r="D132" s="9"/>
      <c r="E132" s="9" t="s">
        <v>9</v>
      </c>
      <c r="F132" s="9" t="s">
        <v>131</v>
      </c>
      <c r="G132" s="10">
        <v>6.65</v>
      </c>
    </row>
    <row r="133" spans="1:7" ht="25" x14ac:dyDescent="0.2">
      <c r="B133" s="9" t="s">
        <v>56</v>
      </c>
      <c r="C133" s="9" t="s">
        <v>30</v>
      </c>
      <c r="D133" s="9"/>
      <c r="E133" s="9" t="s">
        <v>270</v>
      </c>
      <c r="F133" s="9" t="s">
        <v>132</v>
      </c>
      <c r="G133" s="10">
        <v>40.04</v>
      </c>
    </row>
    <row r="134" spans="1:7" x14ac:dyDescent="0.2">
      <c r="B134" s="9" t="s">
        <v>133</v>
      </c>
      <c r="C134" s="9" t="s">
        <v>130</v>
      </c>
      <c r="D134" s="9"/>
      <c r="E134" s="9" t="s">
        <v>9</v>
      </c>
      <c r="F134" s="9" t="s">
        <v>131</v>
      </c>
      <c r="G134" s="10">
        <v>10.050000000000001</v>
      </c>
    </row>
    <row r="135" spans="1:7" ht="25" x14ac:dyDescent="0.2">
      <c r="B135" s="9" t="s">
        <v>133</v>
      </c>
      <c r="C135" s="9" t="s">
        <v>130</v>
      </c>
      <c r="D135" s="9"/>
      <c r="E135" s="9" t="s">
        <v>9</v>
      </c>
      <c r="F135" s="9" t="s">
        <v>134</v>
      </c>
      <c r="G135" s="10">
        <v>0.72</v>
      </c>
    </row>
    <row r="136" spans="1:7" x14ac:dyDescent="0.2">
      <c r="B136" s="9" t="s">
        <v>7</v>
      </c>
      <c r="C136" s="9" t="s">
        <v>130</v>
      </c>
      <c r="D136" s="9"/>
      <c r="E136" s="9" t="s">
        <v>9</v>
      </c>
      <c r="F136" s="9" t="s">
        <v>131</v>
      </c>
      <c r="G136" s="10">
        <v>3.4</v>
      </c>
    </row>
    <row r="137" spans="1:7" x14ac:dyDescent="0.2">
      <c r="B137" s="9" t="s">
        <v>135</v>
      </c>
      <c r="C137" s="9" t="s">
        <v>130</v>
      </c>
      <c r="D137" s="9"/>
      <c r="E137" s="9" t="s">
        <v>9</v>
      </c>
      <c r="F137" s="9" t="s">
        <v>131</v>
      </c>
      <c r="G137" s="10">
        <v>734.49</v>
      </c>
    </row>
    <row r="138" spans="1:7" ht="25" x14ac:dyDescent="0.2">
      <c r="B138" s="9" t="s">
        <v>61</v>
      </c>
      <c r="C138" s="9" t="s">
        <v>30</v>
      </c>
      <c r="D138" s="9"/>
      <c r="E138" s="9" t="s">
        <v>136</v>
      </c>
      <c r="F138" s="9" t="s">
        <v>137</v>
      </c>
      <c r="G138" s="10">
        <v>325</v>
      </c>
    </row>
    <row r="139" spans="1:7" ht="25" x14ac:dyDescent="0.2">
      <c r="B139" s="9" t="s">
        <v>61</v>
      </c>
      <c r="C139" s="9" t="s">
        <v>30</v>
      </c>
      <c r="D139" s="9"/>
      <c r="E139" s="9" t="s">
        <v>138</v>
      </c>
      <c r="F139" s="9" t="s">
        <v>139</v>
      </c>
      <c r="G139" s="10">
        <v>319.14</v>
      </c>
    </row>
    <row r="140" spans="1:7" x14ac:dyDescent="0.2">
      <c r="B140" s="9" t="s">
        <v>61</v>
      </c>
      <c r="C140" s="9" t="s">
        <v>130</v>
      </c>
      <c r="D140" s="9"/>
      <c r="E140" s="9" t="s">
        <v>9</v>
      </c>
      <c r="F140" s="9" t="s">
        <v>131</v>
      </c>
      <c r="G140" s="10">
        <v>25.37</v>
      </c>
    </row>
    <row r="141" spans="1:7" x14ac:dyDescent="0.2">
      <c r="B141" s="9" t="s">
        <v>140</v>
      </c>
      <c r="C141" s="9" t="s">
        <v>130</v>
      </c>
      <c r="D141" s="9"/>
      <c r="E141" s="9" t="s">
        <v>9</v>
      </c>
      <c r="F141" s="9" t="s">
        <v>131</v>
      </c>
      <c r="G141" s="10">
        <v>19.559999999999999</v>
      </c>
    </row>
    <row r="142" spans="1:7" x14ac:dyDescent="0.2">
      <c r="B142" s="9" t="s">
        <v>141</v>
      </c>
      <c r="C142" s="9" t="s">
        <v>130</v>
      </c>
      <c r="D142" s="9"/>
      <c r="E142" s="9" t="s">
        <v>9</v>
      </c>
      <c r="F142" s="9" t="s">
        <v>131</v>
      </c>
      <c r="G142" s="10">
        <v>3.4</v>
      </c>
    </row>
    <row r="143" spans="1:7" x14ac:dyDescent="0.2">
      <c r="B143" s="9" t="s">
        <v>142</v>
      </c>
      <c r="C143" s="9" t="s">
        <v>130</v>
      </c>
      <c r="D143" s="9"/>
      <c r="E143" s="9" t="s">
        <v>9</v>
      </c>
      <c r="F143" s="9" t="s">
        <v>131</v>
      </c>
      <c r="G143" s="10">
        <v>7.85</v>
      </c>
    </row>
    <row r="144" spans="1:7" x14ac:dyDescent="0.2">
      <c r="B144" s="9" t="s">
        <v>29</v>
      </c>
      <c r="C144" s="9" t="s">
        <v>30</v>
      </c>
      <c r="D144" s="9"/>
      <c r="E144" s="9" t="s">
        <v>143</v>
      </c>
      <c r="F144" s="9" t="s">
        <v>144</v>
      </c>
      <c r="G144" s="10">
        <v>1500</v>
      </c>
    </row>
    <row r="145" spans="1:7" ht="37" x14ac:dyDescent="0.2">
      <c r="B145" s="9" t="s">
        <v>29</v>
      </c>
      <c r="C145" s="9" t="s">
        <v>30</v>
      </c>
      <c r="D145" s="9"/>
      <c r="E145" s="9" t="s">
        <v>145</v>
      </c>
      <c r="F145" s="9" t="s">
        <v>146</v>
      </c>
      <c r="G145" s="10">
        <v>3900</v>
      </c>
    </row>
    <row r="146" spans="1:7" x14ac:dyDescent="0.2">
      <c r="B146" s="9" t="s">
        <v>29</v>
      </c>
      <c r="C146" s="9" t="s">
        <v>30</v>
      </c>
      <c r="D146" s="9"/>
      <c r="E146" s="9" t="s">
        <v>273</v>
      </c>
      <c r="F146" s="9" t="s">
        <v>147</v>
      </c>
      <c r="G146" s="10">
        <v>1000</v>
      </c>
    </row>
    <row r="147" spans="1:7" ht="25" x14ac:dyDescent="0.2">
      <c r="B147" s="9" t="s">
        <v>29</v>
      </c>
      <c r="C147" s="9" t="s">
        <v>30</v>
      </c>
      <c r="D147" s="9"/>
      <c r="E147" s="9" t="s">
        <v>274</v>
      </c>
      <c r="F147" s="9" t="s">
        <v>148</v>
      </c>
      <c r="G147" s="10">
        <v>3937</v>
      </c>
    </row>
    <row r="148" spans="1:7" ht="25" x14ac:dyDescent="0.2">
      <c r="B148" s="9" t="s">
        <v>29</v>
      </c>
      <c r="C148" s="9" t="s">
        <v>30</v>
      </c>
      <c r="D148" s="9"/>
      <c r="E148" s="9" t="s">
        <v>275</v>
      </c>
      <c r="F148" s="9" t="s">
        <v>149</v>
      </c>
      <c r="G148" s="10">
        <v>93.5</v>
      </c>
    </row>
    <row r="149" spans="1:7" x14ac:dyDescent="0.2">
      <c r="B149" s="9" t="s">
        <v>29</v>
      </c>
      <c r="C149" s="9" t="s">
        <v>30</v>
      </c>
      <c r="D149" s="9"/>
      <c r="E149" s="9" t="s">
        <v>150</v>
      </c>
      <c r="F149" s="9" t="s">
        <v>151</v>
      </c>
      <c r="G149" s="10">
        <v>17.5</v>
      </c>
    </row>
    <row r="150" spans="1:7" ht="25" x14ac:dyDescent="0.2">
      <c r="B150" s="9" t="s">
        <v>29</v>
      </c>
      <c r="C150" s="9" t="s">
        <v>30</v>
      </c>
      <c r="D150" s="9"/>
      <c r="E150" s="9" t="s">
        <v>150</v>
      </c>
      <c r="F150" s="9" t="s">
        <v>152</v>
      </c>
      <c r="G150" s="10">
        <v>315</v>
      </c>
    </row>
    <row r="151" spans="1:7" ht="25" x14ac:dyDescent="0.2">
      <c r="B151" s="9" t="s">
        <v>46</v>
      </c>
      <c r="C151" s="9" t="s">
        <v>30</v>
      </c>
      <c r="D151" s="9"/>
      <c r="E151" s="9" t="s">
        <v>276</v>
      </c>
      <c r="F151" s="9" t="s">
        <v>153</v>
      </c>
      <c r="G151" s="10">
        <v>900</v>
      </c>
    </row>
    <row r="152" spans="1:7" x14ac:dyDescent="0.2">
      <c r="B152" s="9" t="s">
        <v>46</v>
      </c>
      <c r="C152" s="9" t="s">
        <v>30</v>
      </c>
      <c r="D152" s="9"/>
      <c r="E152" s="9" t="s">
        <v>9</v>
      </c>
      <c r="F152" s="9" t="s">
        <v>154</v>
      </c>
      <c r="G152" s="10">
        <v>7.97</v>
      </c>
    </row>
    <row r="153" spans="1:7" ht="25" x14ac:dyDescent="0.2">
      <c r="B153" s="9" t="s">
        <v>46</v>
      </c>
      <c r="C153" s="9" t="s">
        <v>130</v>
      </c>
      <c r="D153" s="9" t="s">
        <v>9</v>
      </c>
      <c r="E153" s="9" t="s">
        <v>155</v>
      </c>
      <c r="F153" s="9" t="s">
        <v>156</v>
      </c>
      <c r="G153" s="10">
        <v>-75</v>
      </c>
    </row>
    <row r="154" spans="1:7" ht="25" x14ac:dyDescent="0.2">
      <c r="A154" s="6" t="s">
        <v>157</v>
      </c>
      <c r="G154" s="11">
        <f>G132+G133+G134+G135+G136+G137+G138+G139+G140+G141+G142+G143+G144+G145+G146+G147+G148+G149+G150+G151+G152+G153</f>
        <v>13091.64</v>
      </c>
    </row>
    <row r="155" spans="1:7" ht="49" x14ac:dyDescent="0.2">
      <c r="A155" s="4" t="s">
        <v>158</v>
      </c>
      <c r="G155" s="11">
        <f>G154</f>
        <v>13091.64</v>
      </c>
    </row>
    <row r="156" spans="1:7" x14ac:dyDescent="0.2">
      <c r="A156" s="2" t="s">
        <v>159</v>
      </c>
    </row>
    <row r="157" spans="1:7" ht="37" x14ac:dyDescent="0.2">
      <c r="B157" s="9" t="s">
        <v>61</v>
      </c>
      <c r="C157" s="9" t="s">
        <v>30</v>
      </c>
      <c r="D157" s="9"/>
      <c r="E157" s="9" t="s">
        <v>160</v>
      </c>
      <c r="F157" s="9" t="s">
        <v>161</v>
      </c>
      <c r="G157" s="10">
        <v>267.37</v>
      </c>
    </row>
    <row r="158" spans="1:7" ht="25" x14ac:dyDescent="0.2">
      <c r="A158" s="4" t="s">
        <v>162</v>
      </c>
      <c r="G158" s="11">
        <f>G157</f>
        <v>267.37</v>
      </c>
    </row>
    <row r="159" spans="1:7" x14ac:dyDescent="0.2">
      <c r="A159" s="2" t="s">
        <v>163</v>
      </c>
    </row>
    <row r="160" spans="1:7" x14ac:dyDescent="0.2">
      <c r="B160" s="9" t="s">
        <v>164</v>
      </c>
      <c r="C160" s="9" t="s">
        <v>130</v>
      </c>
      <c r="D160" s="9" t="s">
        <v>9</v>
      </c>
      <c r="E160" s="9" t="s">
        <v>9</v>
      </c>
      <c r="F160" s="9" t="s">
        <v>165</v>
      </c>
      <c r="G160" s="10">
        <v>117.19</v>
      </c>
    </row>
    <row r="161" spans="1:7" x14ac:dyDescent="0.2">
      <c r="B161" s="9" t="s">
        <v>164</v>
      </c>
      <c r="C161" s="9" t="s">
        <v>130</v>
      </c>
      <c r="D161" s="9" t="s">
        <v>9</v>
      </c>
      <c r="E161" s="9" t="s">
        <v>9</v>
      </c>
      <c r="F161" s="9" t="s">
        <v>131</v>
      </c>
      <c r="G161" s="10">
        <v>0.49</v>
      </c>
    </row>
    <row r="162" spans="1:7" x14ac:dyDescent="0.2">
      <c r="B162" s="9" t="s">
        <v>164</v>
      </c>
      <c r="C162" s="9" t="s">
        <v>130</v>
      </c>
      <c r="D162" s="9" t="s">
        <v>9</v>
      </c>
      <c r="E162" s="9" t="s">
        <v>9</v>
      </c>
      <c r="F162" s="9" t="s">
        <v>131</v>
      </c>
      <c r="G162" s="10">
        <v>8.6</v>
      </c>
    </row>
    <row r="163" spans="1:7" x14ac:dyDescent="0.2">
      <c r="B163" s="9" t="s">
        <v>166</v>
      </c>
      <c r="C163" s="9" t="s">
        <v>130</v>
      </c>
      <c r="D163" s="9" t="s">
        <v>9</v>
      </c>
      <c r="E163" s="9" t="s">
        <v>9</v>
      </c>
      <c r="F163" s="9" t="s">
        <v>165</v>
      </c>
      <c r="G163" s="10">
        <v>97.45</v>
      </c>
    </row>
    <row r="164" spans="1:7" x14ac:dyDescent="0.2">
      <c r="B164" s="9" t="s">
        <v>56</v>
      </c>
      <c r="C164" s="9" t="s">
        <v>130</v>
      </c>
      <c r="D164" s="9" t="s">
        <v>9</v>
      </c>
      <c r="E164" s="9" t="s">
        <v>9</v>
      </c>
      <c r="F164" s="9" t="s">
        <v>165</v>
      </c>
      <c r="G164" s="10">
        <v>44.07</v>
      </c>
    </row>
    <row r="165" spans="1:7" x14ac:dyDescent="0.2">
      <c r="B165" s="9" t="s">
        <v>7</v>
      </c>
      <c r="C165" s="9" t="s">
        <v>130</v>
      </c>
      <c r="D165" s="9" t="s">
        <v>9</v>
      </c>
      <c r="E165" s="9" t="s">
        <v>9</v>
      </c>
      <c r="F165" s="9" t="s">
        <v>165</v>
      </c>
      <c r="G165" s="10">
        <v>68.5</v>
      </c>
    </row>
    <row r="166" spans="1:7" x14ac:dyDescent="0.2">
      <c r="B166" s="9" t="s">
        <v>135</v>
      </c>
      <c r="C166" s="9" t="s">
        <v>130</v>
      </c>
      <c r="D166" s="9" t="s">
        <v>9</v>
      </c>
      <c r="E166" s="9" t="s">
        <v>9</v>
      </c>
      <c r="F166" s="9" t="s">
        <v>165</v>
      </c>
      <c r="G166" s="10">
        <v>122.75</v>
      </c>
    </row>
    <row r="167" spans="1:7" x14ac:dyDescent="0.2">
      <c r="B167" s="9" t="s">
        <v>142</v>
      </c>
      <c r="C167" s="9" t="s">
        <v>130</v>
      </c>
      <c r="D167" s="9" t="s">
        <v>9</v>
      </c>
      <c r="E167" s="9" t="s">
        <v>9</v>
      </c>
      <c r="F167" s="9" t="s">
        <v>131</v>
      </c>
      <c r="G167" s="10">
        <v>2.96</v>
      </c>
    </row>
    <row r="168" spans="1:7" x14ac:dyDescent="0.2">
      <c r="B168" s="9" t="s">
        <v>29</v>
      </c>
      <c r="C168" s="9" t="s">
        <v>130</v>
      </c>
      <c r="D168" s="9" t="s">
        <v>9</v>
      </c>
      <c r="E168" s="9" t="s">
        <v>9</v>
      </c>
      <c r="F168" s="9" t="s">
        <v>165</v>
      </c>
      <c r="G168" s="10">
        <v>10.82</v>
      </c>
    </row>
    <row r="169" spans="1:7" x14ac:dyDescent="0.2">
      <c r="B169" s="9" t="s">
        <v>167</v>
      </c>
      <c r="C169" s="9" t="s">
        <v>130</v>
      </c>
      <c r="D169" s="9" t="s">
        <v>9</v>
      </c>
      <c r="E169" s="9" t="s">
        <v>9</v>
      </c>
      <c r="F169" s="9" t="s">
        <v>131</v>
      </c>
      <c r="G169" s="10">
        <v>0.63</v>
      </c>
    </row>
    <row r="170" spans="1:7" x14ac:dyDescent="0.2">
      <c r="B170" s="9" t="s">
        <v>46</v>
      </c>
      <c r="C170" s="9" t="s">
        <v>130</v>
      </c>
      <c r="D170" s="9" t="s">
        <v>9</v>
      </c>
      <c r="E170" s="9" t="s">
        <v>9</v>
      </c>
      <c r="F170" s="9" t="s">
        <v>165</v>
      </c>
      <c r="G170" s="10">
        <v>1.84</v>
      </c>
    </row>
    <row r="171" spans="1:7" x14ac:dyDescent="0.2">
      <c r="B171" s="9" t="s">
        <v>168</v>
      </c>
      <c r="C171" s="9" t="s">
        <v>130</v>
      </c>
      <c r="D171" s="9" t="s">
        <v>9</v>
      </c>
      <c r="E171" s="9" t="s">
        <v>9</v>
      </c>
      <c r="F171" s="9" t="s">
        <v>169</v>
      </c>
      <c r="G171" s="10">
        <v>0.98</v>
      </c>
    </row>
    <row r="172" spans="1:7" x14ac:dyDescent="0.2">
      <c r="B172" s="9" t="s">
        <v>170</v>
      </c>
      <c r="C172" s="9" t="s">
        <v>130</v>
      </c>
      <c r="D172" s="9" t="s">
        <v>9</v>
      </c>
      <c r="E172" s="9" t="s">
        <v>9</v>
      </c>
      <c r="F172" s="9" t="s">
        <v>131</v>
      </c>
      <c r="G172" s="10">
        <v>0.37</v>
      </c>
    </row>
    <row r="173" spans="1:7" x14ac:dyDescent="0.2">
      <c r="A173" s="4" t="s">
        <v>171</v>
      </c>
      <c r="G173" s="11">
        <f>G160+G161+G162+G163+G164+G165+G166+G167+G168+G169+G170+G171+G172</f>
        <v>476.65</v>
      </c>
    </row>
    <row r="174" spans="1:7" x14ac:dyDescent="0.2">
      <c r="A174" s="2" t="s">
        <v>172</v>
      </c>
    </row>
    <row r="175" spans="1:7" x14ac:dyDescent="0.2">
      <c r="B175" s="9" t="s">
        <v>61</v>
      </c>
      <c r="C175" s="9" t="s">
        <v>30</v>
      </c>
      <c r="D175" s="9"/>
      <c r="E175" s="9" t="s">
        <v>47</v>
      </c>
      <c r="F175" s="9" t="s">
        <v>173</v>
      </c>
      <c r="G175" s="10">
        <v>15.73</v>
      </c>
    </row>
    <row r="176" spans="1:7" ht="49" x14ac:dyDescent="0.2">
      <c r="B176" s="9" t="s">
        <v>29</v>
      </c>
      <c r="C176" s="9" t="s">
        <v>30</v>
      </c>
      <c r="D176" s="9"/>
      <c r="E176" s="9" t="s">
        <v>150</v>
      </c>
      <c r="F176" s="9" t="s">
        <v>174</v>
      </c>
      <c r="G176" s="10">
        <v>210</v>
      </c>
    </row>
    <row r="177" spans="1:7" x14ac:dyDescent="0.2">
      <c r="B177" s="9" t="s">
        <v>46</v>
      </c>
      <c r="C177" s="9" t="s">
        <v>30</v>
      </c>
      <c r="D177" s="9"/>
      <c r="E177" s="9" t="s">
        <v>47</v>
      </c>
      <c r="F177" s="9" t="s">
        <v>92</v>
      </c>
      <c r="G177" s="10">
        <v>234</v>
      </c>
    </row>
    <row r="178" spans="1:7" x14ac:dyDescent="0.2">
      <c r="B178" s="9" t="s">
        <v>46</v>
      </c>
      <c r="C178" s="9" t="s">
        <v>30</v>
      </c>
      <c r="D178" s="9"/>
      <c r="E178" s="9" t="s">
        <v>47</v>
      </c>
      <c r="F178" s="9" t="s">
        <v>92</v>
      </c>
      <c r="G178" s="10">
        <v>78</v>
      </c>
    </row>
    <row r="179" spans="1:7" ht="37" x14ac:dyDescent="0.2">
      <c r="A179" s="4" t="s">
        <v>175</v>
      </c>
      <c r="G179" s="11">
        <f>G175+G176+G177+G178</f>
        <v>537.73</v>
      </c>
    </row>
    <row r="180" spans="1:7" ht="25" x14ac:dyDescent="0.2">
      <c r="A180" s="5" t="s">
        <v>176</v>
      </c>
      <c r="G180" s="11">
        <f>G155+G158+G173+G179</f>
        <v>14373.39</v>
      </c>
    </row>
    <row r="181" spans="1:7" x14ac:dyDescent="0.2">
      <c r="A181" s="2" t="s">
        <v>177</v>
      </c>
    </row>
    <row r="182" spans="1:7" x14ac:dyDescent="0.2">
      <c r="A182" s="2" t="s">
        <v>178</v>
      </c>
    </row>
    <row r="183" spans="1:7" ht="25" x14ac:dyDescent="0.2">
      <c r="B183" s="9" t="s">
        <v>61</v>
      </c>
      <c r="C183" s="9" t="s">
        <v>30</v>
      </c>
      <c r="D183" s="9"/>
      <c r="E183" s="9" t="s">
        <v>47</v>
      </c>
      <c r="F183" s="9" t="s">
        <v>179</v>
      </c>
      <c r="G183" s="10">
        <v>8.39</v>
      </c>
    </row>
    <row r="184" spans="1:7" ht="25" x14ac:dyDescent="0.2">
      <c r="B184" s="9" t="s">
        <v>61</v>
      </c>
      <c r="C184" s="9" t="s">
        <v>30</v>
      </c>
      <c r="D184" s="9"/>
      <c r="E184" s="9" t="s">
        <v>47</v>
      </c>
      <c r="F184" s="9" t="s">
        <v>180</v>
      </c>
      <c r="G184" s="10">
        <v>10.08</v>
      </c>
    </row>
    <row r="185" spans="1:7" ht="25" x14ac:dyDescent="0.2">
      <c r="A185" s="4" t="s">
        <v>181</v>
      </c>
      <c r="G185" s="11">
        <f>G183+G184</f>
        <v>18.47</v>
      </c>
    </row>
    <row r="186" spans="1:7" ht="25" x14ac:dyDescent="0.2">
      <c r="A186" s="5" t="s">
        <v>182</v>
      </c>
      <c r="G186" s="11">
        <f>G185</f>
        <v>18.47</v>
      </c>
    </row>
    <row r="187" spans="1:7" ht="25" x14ac:dyDescent="0.2">
      <c r="A187" s="2" t="s">
        <v>183</v>
      </c>
    </row>
    <row r="188" spans="1:7" x14ac:dyDescent="0.2">
      <c r="A188" s="2" t="s">
        <v>184</v>
      </c>
    </row>
    <row r="189" spans="1:7" x14ac:dyDescent="0.2">
      <c r="A189" s="2" t="s">
        <v>185</v>
      </c>
    </row>
    <row r="190" spans="1:7" ht="25" x14ac:dyDescent="0.2">
      <c r="B190" s="9" t="s">
        <v>46</v>
      </c>
      <c r="C190" s="9" t="s">
        <v>30</v>
      </c>
      <c r="D190" s="9"/>
      <c r="E190" s="9" t="s">
        <v>186</v>
      </c>
      <c r="F190" s="9" t="s">
        <v>187</v>
      </c>
      <c r="G190" s="10">
        <v>422.12</v>
      </c>
    </row>
    <row r="191" spans="1:7" x14ac:dyDescent="0.2">
      <c r="A191" s="6" t="s">
        <v>188</v>
      </c>
      <c r="G191" s="11">
        <f>G190</f>
        <v>422.12</v>
      </c>
    </row>
    <row r="192" spans="1:7" x14ac:dyDescent="0.2">
      <c r="A192" s="2" t="s">
        <v>189</v>
      </c>
    </row>
    <row r="193" spans="1:7" ht="25" x14ac:dyDescent="0.2">
      <c r="B193" s="9" t="s">
        <v>56</v>
      </c>
      <c r="C193" s="9" t="s">
        <v>30</v>
      </c>
      <c r="D193" s="9"/>
      <c r="E193" s="9" t="s">
        <v>103</v>
      </c>
      <c r="F193" s="9" t="s">
        <v>104</v>
      </c>
      <c r="G193" s="10">
        <v>167</v>
      </c>
    </row>
    <row r="194" spans="1:7" ht="25" x14ac:dyDescent="0.2">
      <c r="A194" s="6" t="s">
        <v>190</v>
      </c>
      <c r="G194" s="11">
        <f>G193</f>
        <v>167</v>
      </c>
    </row>
    <row r="195" spans="1:7" ht="25" x14ac:dyDescent="0.2">
      <c r="A195" s="4" t="s">
        <v>191</v>
      </c>
      <c r="G195" s="11">
        <f>G191+G194</f>
        <v>589.12</v>
      </c>
    </row>
    <row r="196" spans="1:7" x14ac:dyDescent="0.2">
      <c r="A196" s="2" t="s">
        <v>192</v>
      </c>
    </row>
    <row r="197" spans="1:7" x14ac:dyDescent="0.2">
      <c r="A197" s="2" t="s">
        <v>193</v>
      </c>
    </row>
    <row r="198" spans="1:7" ht="37" x14ac:dyDescent="0.2">
      <c r="B198" s="9" t="s">
        <v>61</v>
      </c>
      <c r="C198" s="9" t="s">
        <v>30</v>
      </c>
      <c r="D198" s="9"/>
      <c r="E198" s="9" t="s">
        <v>194</v>
      </c>
      <c r="F198" s="9" t="s">
        <v>195</v>
      </c>
      <c r="G198" s="10">
        <v>550</v>
      </c>
    </row>
    <row r="199" spans="1:7" ht="25" x14ac:dyDescent="0.2">
      <c r="A199" s="6" t="s">
        <v>196</v>
      </c>
      <c r="G199" s="11">
        <f>G198</f>
        <v>550</v>
      </c>
    </row>
    <row r="200" spans="1:7" ht="37" x14ac:dyDescent="0.2">
      <c r="A200" s="4" t="s">
        <v>197</v>
      </c>
      <c r="G200" s="11">
        <f>G199</f>
        <v>550</v>
      </c>
    </row>
    <row r="201" spans="1:7" x14ac:dyDescent="0.2">
      <c r="A201" s="2" t="s">
        <v>198</v>
      </c>
    </row>
    <row r="202" spans="1:7" x14ac:dyDescent="0.2">
      <c r="A202" s="2" t="s">
        <v>199</v>
      </c>
    </row>
    <row r="203" spans="1:7" ht="25" x14ac:dyDescent="0.2">
      <c r="B203" s="9" t="s">
        <v>56</v>
      </c>
      <c r="C203" s="9" t="s">
        <v>30</v>
      </c>
      <c r="D203" s="9"/>
      <c r="E203" s="9" t="s">
        <v>200</v>
      </c>
      <c r="F203" s="9" t="s">
        <v>201</v>
      </c>
      <c r="G203" s="10">
        <v>396</v>
      </c>
    </row>
    <row r="204" spans="1:7" x14ac:dyDescent="0.2">
      <c r="A204" s="6" t="s">
        <v>202</v>
      </c>
      <c r="G204" s="11">
        <f>G203</f>
        <v>396</v>
      </c>
    </row>
    <row r="205" spans="1:7" x14ac:dyDescent="0.2">
      <c r="A205" s="2" t="s">
        <v>203</v>
      </c>
    </row>
    <row r="206" spans="1:7" ht="61" x14ac:dyDescent="0.2">
      <c r="B206" s="9" t="s">
        <v>166</v>
      </c>
      <c r="C206" s="9" t="s">
        <v>30</v>
      </c>
      <c r="D206" s="9"/>
      <c r="E206" s="9" t="s">
        <v>204</v>
      </c>
      <c r="F206" s="9" t="s">
        <v>205</v>
      </c>
      <c r="G206" s="10">
        <v>1400</v>
      </c>
    </row>
    <row r="207" spans="1:7" ht="25" x14ac:dyDescent="0.2">
      <c r="B207" s="9" t="s">
        <v>56</v>
      </c>
      <c r="C207" s="9" t="s">
        <v>30</v>
      </c>
      <c r="D207" s="9"/>
      <c r="E207" s="9" t="s">
        <v>204</v>
      </c>
      <c r="F207" s="9" t="s">
        <v>206</v>
      </c>
      <c r="G207" s="10">
        <v>4200</v>
      </c>
    </row>
    <row r="208" spans="1:7" ht="25" x14ac:dyDescent="0.2">
      <c r="A208" s="6" t="s">
        <v>207</v>
      </c>
      <c r="G208" s="11">
        <f>G206+G207</f>
        <v>5600</v>
      </c>
    </row>
    <row r="209" spans="1:7" ht="37" x14ac:dyDescent="0.2">
      <c r="A209" s="4" t="s">
        <v>208</v>
      </c>
      <c r="G209" s="11">
        <f>G204+G208</f>
        <v>5996</v>
      </c>
    </row>
    <row r="210" spans="1:7" x14ac:dyDescent="0.2">
      <c r="A210" s="2" t="s">
        <v>209</v>
      </c>
    </row>
    <row r="211" spans="1:7" x14ac:dyDescent="0.2">
      <c r="A211" s="2" t="s">
        <v>210</v>
      </c>
    </row>
    <row r="212" spans="1:7" ht="25" x14ac:dyDescent="0.2">
      <c r="B212" s="9" t="s">
        <v>61</v>
      </c>
      <c r="C212" s="9" t="s">
        <v>30</v>
      </c>
      <c r="D212" s="9"/>
      <c r="E212" s="9" t="s">
        <v>211</v>
      </c>
      <c r="F212" s="9" t="s">
        <v>212</v>
      </c>
      <c r="G212" s="10">
        <v>1120</v>
      </c>
    </row>
    <row r="213" spans="1:7" ht="25" x14ac:dyDescent="0.2">
      <c r="A213" s="6" t="s">
        <v>213</v>
      </c>
      <c r="G213" s="11">
        <f>G212</f>
        <v>1120</v>
      </c>
    </row>
    <row r="214" spans="1:7" x14ac:dyDescent="0.2">
      <c r="A214" s="2" t="s">
        <v>214</v>
      </c>
    </row>
    <row r="215" spans="1:7" x14ac:dyDescent="0.2">
      <c r="B215" s="9" t="s">
        <v>46</v>
      </c>
      <c r="C215" s="9" t="s">
        <v>30</v>
      </c>
      <c r="D215" s="9"/>
      <c r="E215" s="9" t="s">
        <v>47</v>
      </c>
      <c r="F215" s="9" t="s">
        <v>215</v>
      </c>
      <c r="G215" s="10">
        <v>8.48</v>
      </c>
    </row>
    <row r="216" spans="1:7" x14ac:dyDescent="0.2">
      <c r="A216" s="6" t="s">
        <v>216</v>
      </c>
      <c r="G216" s="11">
        <f>G215</f>
        <v>8.48</v>
      </c>
    </row>
    <row r="217" spans="1:7" x14ac:dyDescent="0.2">
      <c r="A217" s="2" t="s">
        <v>217</v>
      </c>
    </row>
    <row r="218" spans="1:7" x14ac:dyDescent="0.2">
      <c r="B218" s="9" t="s">
        <v>46</v>
      </c>
      <c r="C218" s="9" t="s">
        <v>30</v>
      </c>
      <c r="D218" s="9"/>
      <c r="E218" s="9" t="s">
        <v>218</v>
      </c>
      <c r="F218" s="9" t="s">
        <v>219</v>
      </c>
      <c r="G218" s="10">
        <v>36</v>
      </c>
    </row>
    <row r="219" spans="1:7" ht="25" x14ac:dyDescent="0.2">
      <c r="A219" s="6" t="s">
        <v>220</v>
      </c>
      <c r="G219" s="11">
        <f>G218</f>
        <v>36</v>
      </c>
    </row>
    <row r="220" spans="1:7" x14ac:dyDescent="0.2">
      <c r="A220" s="2" t="s">
        <v>221</v>
      </c>
    </row>
    <row r="221" spans="1:7" ht="25" x14ac:dyDescent="0.2">
      <c r="B221" s="9" t="s">
        <v>61</v>
      </c>
      <c r="C221" s="9" t="s">
        <v>30</v>
      </c>
      <c r="D221" s="9"/>
      <c r="E221" s="9" t="s">
        <v>47</v>
      </c>
      <c r="F221" s="9" t="s">
        <v>222</v>
      </c>
      <c r="G221" s="10">
        <v>4.6900000000000004</v>
      </c>
    </row>
    <row r="222" spans="1:7" ht="25" x14ac:dyDescent="0.2">
      <c r="B222" s="9" t="s">
        <v>46</v>
      </c>
      <c r="C222" s="9" t="s">
        <v>30</v>
      </c>
      <c r="D222" s="9"/>
      <c r="E222" s="9" t="s">
        <v>47</v>
      </c>
      <c r="F222" s="9" t="s">
        <v>223</v>
      </c>
      <c r="G222" s="10">
        <v>93</v>
      </c>
    </row>
    <row r="223" spans="1:7" ht="25" x14ac:dyDescent="0.2">
      <c r="A223" s="6" t="s">
        <v>224</v>
      </c>
      <c r="G223" s="11">
        <f>G221+G222</f>
        <v>97.69</v>
      </c>
    </row>
    <row r="224" spans="1:7" ht="37" x14ac:dyDescent="0.2">
      <c r="A224" s="4" t="s">
        <v>225</v>
      </c>
      <c r="G224" s="11">
        <f>G213+G216+G219+G223</f>
        <v>1262.17</v>
      </c>
    </row>
    <row r="225" spans="1:7" ht="37" x14ac:dyDescent="0.2">
      <c r="A225" s="5" t="s">
        <v>226</v>
      </c>
      <c r="G225" s="11">
        <f>G195+G200+G209+G224</f>
        <v>8397.2900000000009</v>
      </c>
    </row>
    <row r="226" spans="1:7" x14ac:dyDescent="0.2">
      <c r="A226" s="2" t="s">
        <v>227</v>
      </c>
    </row>
    <row r="227" spans="1:7" x14ac:dyDescent="0.2">
      <c r="A227" s="2" t="s">
        <v>228</v>
      </c>
    </row>
    <row r="228" spans="1:7" ht="25" x14ac:dyDescent="0.2">
      <c r="B228" s="9" t="s">
        <v>56</v>
      </c>
      <c r="C228" s="9" t="s">
        <v>30</v>
      </c>
      <c r="D228" s="9"/>
      <c r="E228" s="9" t="s">
        <v>229</v>
      </c>
      <c r="F228" s="9" t="s">
        <v>230</v>
      </c>
      <c r="G228" s="10">
        <v>0.01</v>
      </c>
    </row>
    <row r="229" spans="1:7" ht="25" x14ac:dyDescent="0.2">
      <c r="B229" s="9" t="s">
        <v>61</v>
      </c>
      <c r="C229" s="9" t="s">
        <v>30</v>
      </c>
      <c r="D229" s="9"/>
      <c r="E229" s="9" t="s">
        <v>229</v>
      </c>
      <c r="F229" s="9" t="s">
        <v>230</v>
      </c>
      <c r="G229" s="10">
        <v>368.9</v>
      </c>
    </row>
    <row r="230" spans="1:7" ht="37" x14ac:dyDescent="0.2">
      <c r="B230" s="9" t="s">
        <v>46</v>
      </c>
      <c r="C230" s="9" t="s">
        <v>30</v>
      </c>
      <c r="D230" s="9"/>
      <c r="E230" s="9" t="s">
        <v>229</v>
      </c>
      <c r="F230" s="9" t="s">
        <v>231</v>
      </c>
      <c r="G230" s="10">
        <v>12.31</v>
      </c>
    </row>
    <row r="231" spans="1:7" ht="25" x14ac:dyDescent="0.2">
      <c r="A231" s="4" t="s">
        <v>232</v>
      </c>
      <c r="G231" s="11">
        <f>G228+G229+G230</f>
        <v>381.21999999999997</v>
      </c>
    </row>
    <row r="232" spans="1:7" ht="25" x14ac:dyDescent="0.2">
      <c r="A232" s="5" t="s">
        <v>233</v>
      </c>
      <c r="G232" s="11">
        <f>G231</f>
        <v>381.21999999999997</v>
      </c>
    </row>
    <row r="233" spans="1:7" x14ac:dyDescent="0.2">
      <c r="A233" s="2" t="s">
        <v>234</v>
      </c>
    </row>
    <row r="234" spans="1:7" x14ac:dyDescent="0.2">
      <c r="A234" s="2" t="s">
        <v>235</v>
      </c>
    </row>
    <row r="235" spans="1:7" ht="25" x14ac:dyDescent="0.2">
      <c r="B235" s="9" t="s">
        <v>56</v>
      </c>
      <c r="C235" s="9" t="s">
        <v>130</v>
      </c>
      <c r="D235" s="9" t="s">
        <v>9</v>
      </c>
      <c r="E235" s="9" t="s">
        <v>236</v>
      </c>
      <c r="F235" s="9" t="s">
        <v>237</v>
      </c>
      <c r="G235" s="10">
        <v>-26</v>
      </c>
    </row>
    <row r="236" spans="1:7" x14ac:dyDescent="0.2">
      <c r="B236" s="9" t="s">
        <v>133</v>
      </c>
      <c r="C236" s="9" t="s">
        <v>238</v>
      </c>
      <c r="D236" s="9" t="s">
        <v>9</v>
      </c>
      <c r="E236" s="9" t="s">
        <v>9</v>
      </c>
      <c r="F236" s="9" t="s">
        <v>9</v>
      </c>
      <c r="G236" s="10">
        <v>5</v>
      </c>
    </row>
    <row r="237" spans="1:7" x14ac:dyDescent="0.2">
      <c r="B237" s="9" t="s">
        <v>7</v>
      </c>
      <c r="C237" s="9" t="s">
        <v>30</v>
      </c>
      <c r="D237" s="9"/>
      <c r="E237" s="9" t="s">
        <v>239</v>
      </c>
      <c r="F237" s="9" t="s">
        <v>240</v>
      </c>
      <c r="G237" s="10">
        <v>103.34</v>
      </c>
    </row>
    <row r="238" spans="1:7" x14ac:dyDescent="0.2">
      <c r="B238" s="9" t="s">
        <v>46</v>
      </c>
      <c r="C238" s="9" t="s">
        <v>30</v>
      </c>
      <c r="D238" s="9"/>
      <c r="E238" s="9" t="s">
        <v>239</v>
      </c>
      <c r="F238" s="9" t="s">
        <v>241</v>
      </c>
      <c r="G238" s="10">
        <v>149.94999999999999</v>
      </c>
    </row>
    <row r="239" spans="1:7" ht="37" x14ac:dyDescent="0.2">
      <c r="B239" s="9" t="s">
        <v>46</v>
      </c>
      <c r="C239" s="9" t="s">
        <v>30</v>
      </c>
      <c r="D239" s="9"/>
      <c r="E239" s="9" t="s">
        <v>47</v>
      </c>
      <c r="F239" s="9" t="s">
        <v>242</v>
      </c>
      <c r="G239" s="10">
        <v>6.32</v>
      </c>
    </row>
    <row r="240" spans="1:7" x14ac:dyDescent="0.2">
      <c r="B240" s="9" t="s">
        <v>46</v>
      </c>
      <c r="C240" s="9" t="s">
        <v>130</v>
      </c>
      <c r="D240" s="9"/>
      <c r="E240" s="9" t="s">
        <v>9</v>
      </c>
      <c r="F240" s="9" t="s">
        <v>131</v>
      </c>
      <c r="G240" s="10">
        <v>5.08</v>
      </c>
    </row>
    <row r="241" spans="1:7" x14ac:dyDescent="0.2">
      <c r="A241" s="4" t="s">
        <v>243</v>
      </c>
      <c r="G241" s="11">
        <f>G235+G236+G237+G238+G239+G240</f>
        <v>243.69</v>
      </c>
    </row>
    <row r="242" spans="1:7" ht="25" x14ac:dyDescent="0.2">
      <c r="A242" s="5" t="s">
        <v>244</v>
      </c>
      <c r="G242" s="11">
        <f>G241</f>
        <v>243.69</v>
      </c>
    </row>
    <row r="243" spans="1:7" ht="25" x14ac:dyDescent="0.2">
      <c r="A243" s="7" t="s">
        <v>245</v>
      </c>
      <c r="G243" s="11">
        <f>G114+G128+G180+G186+G225+G232+G242</f>
        <v>27313.3</v>
      </c>
    </row>
    <row r="244" spans="1:7" ht="25" x14ac:dyDescent="0.2">
      <c r="A244" s="2" t="s">
        <v>246</v>
      </c>
    </row>
    <row r="245" spans="1:7" ht="25" x14ac:dyDescent="0.2">
      <c r="B245" s="9" t="s">
        <v>56</v>
      </c>
      <c r="C245" s="9" t="s">
        <v>30</v>
      </c>
      <c r="D245" s="9"/>
      <c r="E245" s="9" t="s">
        <v>229</v>
      </c>
      <c r="F245" s="9" t="s">
        <v>9</v>
      </c>
      <c r="G245" s="10">
        <v>-0.01</v>
      </c>
    </row>
    <row r="246" spans="1:7" ht="25" x14ac:dyDescent="0.2">
      <c r="B246" s="9" t="s">
        <v>61</v>
      </c>
      <c r="C246" s="9" t="s">
        <v>247</v>
      </c>
      <c r="D246" s="9"/>
      <c r="E246" s="9" t="s">
        <v>229</v>
      </c>
      <c r="F246" s="9" t="s">
        <v>9</v>
      </c>
      <c r="G246" s="10">
        <v>0.01</v>
      </c>
    </row>
    <row r="247" spans="1:7" ht="25" x14ac:dyDescent="0.2">
      <c r="A247" s="7" t="s">
        <v>248</v>
      </c>
      <c r="G247" s="11">
        <f>G245+G246</f>
        <v>0</v>
      </c>
    </row>
    <row r="248" spans="1:7" ht="25" x14ac:dyDescent="0.2">
      <c r="A248" s="3" t="s">
        <v>249</v>
      </c>
      <c r="G248" s="11">
        <f>G52+G59+G243+G247</f>
        <v>58066.310000000005</v>
      </c>
    </row>
    <row r="249" spans="1:7" x14ac:dyDescent="0.2">
      <c r="A249" s="2" t="s">
        <v>250</v>
      </c>
    </row>
    <row r="250" spans="1:7" x14ac:dyDescent="0.2">
      <c r="A250" s="2" t="s">
        <v>251</v>
      </c>
    </row>
    <row r="251" spans="1:7" ht="25" x14ac:dyDescent="0.2">
      <c r="B251" s="9" t="s">
        <v>252</v>
      </c>
      <c r="C251" s="9" t="s">
        <v>30</v>
      </c>
      <c r="D251" s="9"/>
      <c r="E251" s="9" t="s">
        <v>253</v>
      </c>
      <c r="F251" s="9" t="s">
        <v>254</v>
      </c>
      <c r="G251" s="10">
        <v>2391.2800000000002</v>
      </c>
    </row>
    <row r="252" spans="1:7" ht="25" x14ac:dyDescent="0.2">
      <c r="B252" s="9" t="s">
        <v>29</v>
      </c>
      <c r="C252" s="9" t="s">
        <v>130</v>
      </c>
      <c r="D252" s="9"/>
      <c r="E252" s="9" t="s">
        <v>255</v>
      </c>
      <c r="F252" s="9" t="s">
        <v>256</v>
      </c>
      <c r="G252" s="10">
        <v>-3000</v>
      </c>
    </row>
    <row r="253" spans="1:7" ht="25" x14ac:dyDescent="0.2">
      <c r="A253" s="7" t="s">
        <v>257</v>
      </c>
      <c r="G253" s="11">
        <f>G251+G252</f>
        <v>-608.7199999999998</v>
      </c>
    </row>
    <row r="254" spans="1:7" x14ac:dyDescent="0.2">
      <c r="A254" s="2" t="s">
        <v>258</v>
      </c>
    </row>
    <row r="255" spans="1:7" ht="25" x14ac:dyDescent="0.2">
      <c r="B255" s="9" t="s">
        <v>61</v>
      </c>
      <c r="C255" s="9" t="s">
        <v>30</v>
      </c>
      <c r="D255" s="9"/>
      <c r="E255" s="9" t="s">
        <v>259</v>
      </c>
      <c r="F255" s="9" t="s">
        <v>260</v>
      </c>
      <c r="G255" s="10">
        <v>350</v>
      </c>
    </row>
    <row r="256" spans="1:7" ht="25" x14ac:dyDescent="0.2">
      <c r="B256" s="9" t="s">
        <v>46</v>
      </c>
      <c r="C256" s="9" t="s">
        <v>30</v>
      </c>
      <c r="D256" s="9"/>
      <c r="E256" s="9" t="s">
        <v>261</v>
      </c>
      <c r="F256" s="9" t="s">
        <v>262</v>
      </c>
      <c r="G256" s="10">
        <v>1233</v>
      </c>
    </row>
    <row r="257" spans="1:7" ht="25" x14ac:dyDescent="0.2">
      <c r="B257" s="9" t="s">
        <v>46</v>
      </c>
      <c r="C257" s="9" t="s">
        <v>30</v>
      </c>
      <c r="D257" s="9"/>
      <c r="E257" s="9" t="s">
        <v>261</v>
      </c>
      <c r="F257" s="9" t="s">
        <v>263</v>
      </c>
      <c r="G257" s="10">
        <v>1727</v>
      </c>
    </row>
    <row r="258" spans="1:7" ht="25" x14ac:dyDescent="0.2">
      <c r="A258" s="7" t="s">
        <v>264</v>
      </c>
      <c r="G258" s="11">
        <f>SUM(G255:G257)</f>
        <v>3310</v>
      </c>
    </row>
    <row r="259" spans="1:7" ht="25" x14ac:dyDescent="0.2">
      <c r="A259" s="3" t="s">
        <v>265</v>
      </c>
      <c r="G259" s="11">
        <f>G253+G258</f>
        <v>2701.28</v>
      </c>
    </row>
  </sheetData>
  <mergeCells count="3">
    <mergeCell ref="A1:G1"/>
    <mergeCell ref="A2:G2"/>
    <mergeCell ref="A3:G3"/>
  </mergeCells>
  <pageMargins left="0.45" right="0.45" top="0.5" bottom="0.5" header="0.3" footer="0.3"/>
  <pageSetup scale="8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True Cash ACTUAL JUL 2026</vt:lpstr>
      <vt:lpstr>'True Cash ACTUAL JUL 2026'!Print_Area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Margaret Wormley</cp:lastModifiedBy>
  <dcterms:created xsi:type="dcterms:W3CDTF">2022-03-24T08:55:57Z</dcterms:created>
  <dcterms:modified xsi:type="dcterms:W3CDTF">2026-08-15T19:27:20Z</dcterms:modified>
  <cp:category/>
</cp:coreProperties>
</file>